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00" firstSheet="1" activeTab="1"/>
  </bookViews>
  <sheets>
    <sheet name="Sheet3" sheetId="1" state="hidden" r:id="rId1"/>
    <sheet name="Sheet1" sheetId="2" r:id="rId2"/>
    <sheet name="Sheet2" sheetId="3" state="hidden" r:id="rId3"/>
    <sheet name="Sheet4" sheetId="4" r:id="rId4"/>
  </sheets>
  <definedNames>
    <definedName name="_xlnm.Print_Area" localSheetId="1">'Sheet1'!$A$1:$J$40</definedName>
  </definedNames>
  <calcPr fullCalcOnLoad="1"/>
</workbook>
</file>

<file path=xl/sharedStrings.xml><?xml version="1.0" encoding="utf-8"?>
<sst xmlns="http://schemas.openxmlformats.org/spreadsheetml/2006/main" count="451" uniqueCount="322">
  <si>
    <t>年</t>
  </si>
  <si>
    <t>湖族の末裔</t>
  </si>
  <si>
    <t>天福丸</t>
  </si>
  <si>
    <t>信天翁</t>
  </si>
  <si>
    <t>風雲児</t>
  </si>
  <si>
    <t>雪　風</t>
  </si>
  <si>
    <t>海　姫</t>
  </si>
  <si>
    <t>浮　雲</t>
  </si>
  <si>
    <t>雄琴</t>
  </si>
  <si>
    <t>志賀</t>
  </si>
  <si>
    <t>大津</t>
  </si>
  <si>
    <t>長命寺</t>
  </si>
  <si>
    <t>長浜</t>
  </si>
  <si>
    <t>柳崎</t>
  </si>
  <si>
    <t>島の関</t>
  </si>
  <si>
    <t>舞子</t>
  </si>
  <si>
    <t>木浜</t>
  </si>
  <si>
    <t>090-3281-9288</t>
  </si>
  <si>
    <t>FAR-34</t>
  </si>
  <si>
    <t>ﾋﾟｱ88</t>
  </si>
  <si>
    <t>090-3822-7608</t>
  </si>
  <si>
    <t>MUM-30</t>
  </si>
  <si>
    <t>LWYC</t>
  </si>
  <si>
    <t>090-3288-6053</t>
  </si>
  <si>
    <t>Y-33S</t>
  </si>
  <si>
    <t>090-3879-5763</t>
  </si>
  <si>
    <t>BNT-427</t>
  </si>
  <si>
    <t>090-3167-3156</t>
  </si>
  <si>
    <t>MGC-25</t>
  </si>
  <si>
    <t>090-1076-0722</t>
  </si>
  <si>
    <t>090-3618-4136</t>
  </si>
  <si>
    <t>090-1487-6660</t>
  </si>
  <si>
    <t>LWYC</t>
  </si>
  <si>
    <t>090-8206-1307</t>
  </si>
  <si>
    <t>GS-950</t>
  </si>
  <si>
    <t>090-3827-2239</t>
  </si>
  <si>
    <t>090-2060-0107</t>
  </si>
  <si>
    <t>Y-31FS</t>
  </si>
  <si>
    <t>090-3723-7261</t>
  </si>
  <si>
    <t>Y-30RS</t>
  </si>
  <si>
    <t>090-5053-7767</t>
  </si>
  <si>
    <t>NM-95S</t>
  </si>
  <si>
    <t>090-8120-9087</t>
  </si>
  <si>
    <t>LWYC</t>
  </si>
  <si>
    <t>090-4901-0335</t>
  </si>
  <si>
    <t>Y-30F</t>
  </si>
  <si>
    <t>090-3267-2385</t>
  </si>
  <si>
    <t>JN-SF36</t>
  </si>
  <si>
    <t>090-3037-3781</t>
  </si>
  <si>
    <t>NM-95C</t>
  </si>
  <si>
    <t>090-8751-4546</t>
  </si>
  <si>
    <t>ﾔﾝﾏｰ</t>
  </si>
  <si>
    <t>090-3272-0077</t>
  </si>
  <si>
    <t>EV-30S</t>
  </si>
  <si>
    <t>090-3491-1844</t>
  </si>
  <si>
    <t>PLT-25</t>
  </si>
  <si>
    <t>090-8367-1926</t>
  </si>
  <si>
    <t>BET-325</t>
  </si>
  <si>
    <t>090-1710-1583</t>
  </si>
  <si>
    <t>YOK-30</t>
  </si>
  <si>
    <t>090-4767-1162</t>
  </si>
  <si>
    <t>Y-28S</t>
  </si>
  <si>
    <t>090-3267-8630</t>
  </si>
  <si>
    <t>X-99</t>
  </si>
  <si>
    <t>090-7355-9173</t>
  </si>
  <si>
    <t>SP-95</t>
  </si>
  <si>
    <t>090-1787-5719</t>
  </si>
  <si>
    <t>Y-30ST</t>
  </si>
  <si>
    <t>090-9272-9383</t>
  </si>
  <si>
    <t>R-23</t>
  </si>
  <si>
    <t>ﾘﾌﾞﾚ</t>
  </si>
  <si>
    <t>090-3276-8284</t>
  </si>
  <si>
    <t>090-9699-5956</t>
  </si>
  <si>
    <t>Y-23Ⅱ</t>
  </si>
  <si>
    <t>090-3626-1451</t>
  </si>
  <si>
    <t>Y-25ML</t>
  </si>
  <si>
    <t>090-3488-8320</t>
  </si>
  <si>
    <t>090-3708-9471</t>
  </si>
  <si>
    <t>090-2045-3128</t>
  </si>
  <si>
    <t>090-3624-6781</t>
  </si>
  <si>
    <t>DUB-30</t>
  </si>
  <si>
    <t>090-4295-2877</t>
  </si>
  <si>
    <t>Y-26C</t>
  </si>
  <si>
    <t>090-8981-8731</t>
  </si>
  <si>
    <t>ELA-295</t>
  </si>
  <si>
    <t>090-3358-9854</t>
  </si>
  <si>
    <t>Y-25ML</t>
  </si>
  <si>
    <t>ＳＳＷ</t>
  </si>
  <si>
    <t>090-6059-0247</t>
  </si>
  <si>
    <t>Y-21S</t>
  </si>
  <si>
    <t>090-5665-4087</t>
  </si>
  <si>
    <t>090-1141-7555</t>
  </si>
  <si>
    <t>Y-25</t>
  </si>
  <si>
    <t>LWYC</t>
  </si>
  <si>
    <t>090-9624-0104</t>
  </si>
  <si>
    <t>Y-21R&amp;C</t>
  </si>
  <si>
    <t>090-4902-6328</t>
  </si>
  <si>
    <t>Y0K-32</t>
  </si>
  <si>
    <t>090-1893-6496</t>
  </si>
  <si>
    <t>Y-24F</t>
  </si>
  <si>
    <t>090-5161-7431</t>
  </si>
  <si>
    <t>J-24</t>
  </si>
  <si>
    <t>ﾔﾝﾏｰ</t>
  </si>
  <si>
    <t>090-3166-7356</t>
  </si>
  <si>
    <t>Y-23Ⅱ</t>
  </si>
  <si>
    <t>090-8579-8720</t>
  </si>
  <si>
    <t>CAT-20</t>
  </si>
  <si>
    <t>090-3356-0196</t>
  </si>
  <si>
    <t>Y-33S</t>
  </si>
  <si>
    <t>LWYC</t>
  </si>
  <si>
    <t>090-1140-0101</t>
  </si>
  <si>
    <t>Y-30S</t>
  </si>
  <si>
    <t>ﾔﾏﾊ</t>
  </si>
  <si>
    <t>090-2283-4263</t>
  </si>
  <si>
    <t>R-23</t>
  </si>
  <si>
    <t>ﾘﾌﾞﾚ</t>
  </si>
  <si>
    <t>090-5092-6782</t>
  </si>
  <si>
    <t>090-3160-3975</t>
  </si>
  <si>
    <t>Y-23Ⅱ</t>
  </si>
  <si>
    <t>ﾋﾟｱ88</t>
  </si>
  <si>
    <t>090-8658-1098</t>
  </si>
  <si>
    <t>090-8825-4969</t>
  </si>
  <si>
    <t>R-23</t>
  </si>
  <si>
    <t>ﾘﾌﾞﾚ</t>
  </si>
  <si>
    <t>090-</t>
  </si>
  <si>
    <t>Y-23Ⅱ</t>
  </si>
  <si>
    <t>090-3728-1828</t>
  </si>
  <si>
    <t>NM-95</t>
  </si>
  <si>
    <t>090-8378-6723</t>
  </si>
  <si>
    <t>Y-21C</t>
  </si>
  <si>
    <t>090-3055-0338</t>
  </si>
  <si>
    <t>Y-33S</t>
  </si>
  <si>
    <t>ﾔﾏﾊ</t>
  </si>
  <si>
    <t>090-</t>
  </si>
  <si>
    <t>Y-31S</t>
  </si>
  <si>
    <t>ﾋﾟｱ88</t>
  </si>
  <si>
    <t>FS-32C</t>
  </si>
  <si>
    <t>LWYC</t>
  </si>
  <si>
    <t>090-</t>
  </si>
  <si>
    <t>Y-28S</t>
  </si>
  <si>
    <t>ﾔﾏﾊ</t>
  </si>
  <si>
    <t>090-1443-4008</t>
  </si>
  <si>
    <t>TAK-301</t>
  </si>
  <si>
    <t>090-3271-7747</t>
  </si>
  <si>
    <t>Y-25ML</t>
  </si>
  <si>
    <t>090-3286-9223</t>
  </si>
  <si>
    <t>Y-26ⅡS</t>
  </si>
  <si>
    <t>090-1592-3653</t>
  </si>
  <si>
    <t>F-727</t>
  </si>
  <si>
    <t>090-3164-9365</t>
  </si>
  <si>
    <t>EV-30</t>
  </si>
  <si>
    <t>090-</t>
  </si>
  <si>
    <t>Y-30Ⅰ</t>
  </si>
  <si>
    <t>090-2592-1136</t>
  </si>
  <si>
    <t>Y-26S</t>
  </si>
  <si>
    <t>090-7962-6194</t>
  </si>
  <si>
    <t>Y-25ML</t>
  </si>
  <si>
    <t>KKR</t>
  </si>
  <si>
    <t>090-8534-5292</t>
  </si>
  <si>
    <t>090-8889-0414</t>
  </si>
  <si>
    <t>CAN-30</t>
  </si>
  <si>
    <t>090-</t>
  </si>
  <si>
    <t>LYD-18</t>
  </si>
  <si>
    <t>ﾋﾟｱ88</t>
  </si>
  <si>
    <t>090-8931-1151</t>
  </si>
  <si>
    <t>Y-25ML</t>
  </si>
  <si>
    <t>090-3268-3922</t>
  </si>
  <si>
    <t>Y-33S</t>
  </si>
  <si>
    <t>ﾋﾟｱ88</t>
  </si>
  <si>
    <t>流　斗</t>
  </si>
  <si>
    <t>Ｊ－ＯＮＥ</t>
  </si>
  <si>
    <t>BFP</t>
  </si>
  <si>
    <t>マンデーナイト</t>
  </si>
  <si>
    <t>スクート</t>
  </si>
  <si>
    <t>スエコ</t>
  </si>
  <si>
    <t>OCS</t>
  </si>
  <si>
    <t>バッツドウィッチ</t>
  </si>
  <si>
    <t>BFP</t>
  </si>
  <si>
    <t>モアー&amp;モアー</t>
  </si>
  <si>
    <t>Y-31S</t>
  </si>
  <si>
    <t>ＭＵＧＥＮ</t>
  </si>
  <si>
    <t>Y-31S</t>
  </si>
  <si>
    <t>BFP</t>
  </si>
  <si>
    <t>プリンセスアスカ</t>
  </si>
  <si>
    <t>ファイヤーバード</t>
  </si>
  <si>
    <t>ひょっとこ</t>
  </si>
  <si>
    <t>COM</t>
  </si>
  <si>
    <t>ミヤコ</t>
  </si>
  <si>
    <t>COM</t>
  </si>
  <si>
    <t>トレーサー</t>
  </si>
  <si>
    <t>Y-30SⅡ</t>
  </si>
  <si>
    <t>LWYC</t>
  </si>
  <si>
    <t>ベラノ</t>
  </si>
  <si>
    <t>バーゴ</t>
  </si>
  <si>
    <t>クールボーイズ</t>
  </si>
  <si>
    <t>スカイロケット</t>
  </si>
  <si>
    <t>シルフイー</t>
  </si>
  <si>
    <t>セカンドステーイジ</t>
  </si>
  <si>
    <t>リトルウイング</t>
  </si>
  <si>
    <t>ブッダ</t>
  </si>
  <si>
    <t>ホークウインド</t>
  </si>
  <si>
    <t>イクチー</t>
  </si>
  <si>
    <t>スーベニール</t>
  </si>
  <si>
    <t>ＢＯＷ　ＷＯW</t>
  </si>
  <si>
    <t>RET</t>
  </si>
  <si>
    <t>ミニマム</t>
  </si>
  <si>
    <t>ラパンブルー</t>
  </si>
  <si>
    <t>BE-F27.7</t>
  </si>
  <si>
    <t>ネイアフ</t>
  </si>
  <si>
    <t>サンシャワー</t>
  </si>
  <si>
    <t>モアー&amp;モアーⅢ</t>
  </si>
  <si>
    <t>サユト</t>
  </si>
  <si>
    <t>ヌクウェップス</t>
  </si>
  <si>
    <t>セブンスヘブン</t>
  </si>
  <si>
    <t>アルフアー</t>
  </si>
  <si>
    <t>ハートエンジエル</t>
  </si>
  <si>
    <t>RET</t>
  </si>
  <si>
    <t>パッツショール</t>
  </si>
  <si>
    <t>レィデーキラー</t>
  </si>
  <si>
    <t>DSQ</t>
  </si>
  <si>
    <t>ツァウバー</t>
  </si>
  <si>
    <t>ノース</t>
  </si>
  <si>
    <t>Ｑ．Ｂ．Ａ</t>
  </si>
  <si>
    <t>スーパーヒーロー</t>
  </si>
  <si>
    <t>ハイジンクス</t>
  </si>
  <si>
    <t>ともひろ</t>
  </si>
  <si>
    <t>クインパラレル</t>
  </si>
  <si>
    <t>オールハンズ</t>
  </si>
  <si>
    <t>サンタモニカ</t>
  </si>
  <si>
    <t>ロッキー</t>
  </si>
  <si>
    <t>マイリトルキャサリン</t>
  </si>
  <si>
    <t>ウインディー</t>
  </si>
  <si>
    <t>Ｊ．Ａ．Ｂ</t>
  </si>
  <si>
    <t>ペルメル</t>
  </si>
  <si>
    <t>サザンクルー</t>
  </si>
  <si>
    <t>ＩＢＩＺＡ</t>
  </si>
  <si>
    <t>シースケープ</t>
  </si>
  <si>
    <t>グランパス</t>
  </si>
  <si>
    <t>バーンフライ」</t>
  </si>
  <si>
    <t>バッツカス</t>
  </si>
  <si>
    <t>ペッツカー</t>
  </si>
  <si>
    <t>ミスミニー</t>
  </si>
  <si>
    <t>ポウリバー</t>
  </si>
  <si>
    <t>デジャブー</t>
  </si>
  <si>
    <t>ＭＡＫＩ</t>
  </si>
  <si>
    <t>バッツ</t>
  </si>
  <si>
    <t>あかね</t>
  </si>
  <si>
    <t>カレージャス</t>
  </si>
  <si>
    <t>プラズマ</t>
  </si>
  <si>
    <t>ＭＡＺＥ</t>
  </si>
  <si>
    <t>艇　　名</t>
  </si>
  <si>
    <t>艇 種</t>
  </si>
  <si>
    <t>着順</t>
  </si>
  <si>
    <t>時 : 分 : 秒</t>
  </si>
  <si>
    <t>時 刻</t>
  </si>
  <si>
    <t>所 用 時 間</t>
  </si>
  <si>
    <t>修 正 時 間</t>
  </si>
  <si>
    <t>ゴール 時刻</t>
  </si>
  <si>
    <t xml:space="preserve">       主催  琵琶湖ｾｰﾘﾝｸﾞｸﾙｰｻﾞｰ協会</t>
  </si>
  <si>
    <t>ﾏﾘｰﾅ</t>
  </si>
  <si>
    <t>TCF</t>
  </si>
  <si>
    <t>ｽﾀｰﾄ</t>
  </si>
  <si>
    <t>ミスクローバー</t>
  </si>
  <si>
    <t>Y-３０ＳＮ</t>
  </si>
  <si>
    <t>KKR</t>
  </si>
  <si>
    <t>Y-３１S</t>
  </si>
  <si>
    <t>チビモアー</t>
  </si>
  <si>
    <t>Y-３１FS</t>
  </si>
  <si>
    <t>トレーサー</t>
  </si>
  <si>
    <t>NM-９５S</t>
  </si>
  <si>
    <t>バッカス</t>
  </si>
  <si>
    <t>ハッスル”Ｋ”</t>
  </si>
  <si>
    <t>ホークウインド</t>
  </si>
  <si>
    <t>LWYC</t>
  </si>
  <si>
    <t>モア-&amp;モア-Ⅱ</t>
  </si>
  <si>
    <t>ベラノ</t>
  </si>
  <si>
    <t>Y-３１F</t>
  </si>
  <si>
    <t>SCモアナ</t>
  </si>
  <si>
    <t>DHL-33CR</t>
  </si>
  <si>
    <t>ブッダ</t>
  </si>
  <si>
    <t>X-９９</t>
  </si>
  <si>
    <t>スカイロケット</t>
  </si>
  <si>
    <t>ﾔﾝﾏｰ</t>
  </si>
  <si>
    <t>Y-２５ML</t>
  </si>
  <si>
    <t>ｴﾝﾄﾘｰ</t>
  </si>
  <si>
    <t>No</t>
  </si>
  <si>
    <t>ステｰゴールド</t>
  </si>
  <si>
    <t>Y-26ⅡS</t>
  </si>
  <si>
    <t>ｍｕｇｅｎ</t>
  </si>
  <si>
    <t>雄琴</t>
  </si>
  <si>
    <t>キャラメルリボン</t>
  </si>
  <si>
    <t>長命寺</t>
  </si>
  <si>
    <t>ＰＩＣＫ</t>
  </si>
  <si>
    <t>Ｊ－２４　</t>
  </si>
  <si>
    <t>ＺＥＲＯ</t>
  </si>
  <si>
    <t>DHL-34</t>
  </si>
  <si>
    <t>Y-３３S</t>
  </si>
  <si>
    <t>YR-３０</t>
  </si>
  <si>
    <t>ﾋﾟｱ88</t>
  </si>
  <si>
    <t>こびっちさん江</t>
  </si>
  <si>
    <t>志賀</t>
  </si>
  <si>
    <t>エルサ</t>
  </si>
  <si>
    <t>１７ ビスカ納会レ-ス</t>
  </si>
  <si>
    <t>　     開催日　’１７，１２，３</t>
  </si>
  <si>
    <t xml:space="preserve"> 　　　本部艇　 ＺＥＲＯ</t>
  </si>
  <si>
    <t>マナティ</t>
  </si>
  <si>
    <t>BAV-30C</t>
  </si>
  <si>
    <t>大津港</t>
  </si>
  <si>
    <t>ＲＹＮＮ</t>
  </si>
  <si>
    <t>レスポワール</t>
  </si>
  <si>
    <t>TANE</t>
  </si>
  <si>
    <t>リベッチオ</t>
  </si>
  <si>
    <t>ＫＫＲ</t>
  </si>
  <si>
    <t>アルシアⅡ</t>
  </si>
  <si>
    <t>ともひろ</t>
  </si>
  <si>
    <t>Y-２３Ⅱ</t>
  </si>
  <si>
    <t>DNS</t>
  </si>
  <si>
    <t>COM</t>
  </si>
  <si>
    <t>参加　：　２４　艇　　　天気　： 晴れ　　　風力　：　0～１</t>
  </si>
  <si>
    <t>公式成績</t>
  </si>
  <si>
    <t>今年も皆さまのご協力により無事シーズンを終えることができました。御礼申し上げます。</t>
  </si>
  <si>
    <t>来年もビスカのレースでヨットを楽しみましょう・・　　　皆さま　どうかよいお年をお迎え下さい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</si>
</sst>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0_ "/>
    <numFmt numFmtId="185" formatCode="0.000_);[Red]\(0.000\)"/>
    <numFmt numFmtId="186" formatCode="0.0_ "/>
    <numFmt numFmtId="187" formatCode="0_);[Red]\(0\)"/>
    <numFmt numFmtId="188" formatCode="0_ "/>
    <numFmt numFmtId="189" formatCode="h:mm:ss;@"/>
    <numFmt numFmtId="190" formatCode="h:mm;@"/>
  </numFmts>
  <fonts count="6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b/>
      <sz val="9"/>
      <name val="ＭＳ Ｐ明朝"/>
      <family val="1"/>
    </font>
    <font>
      <sz val="9"/>
      <name val="ＭＳ Ｐ明朝"/>
      <family val="1"/>
    </font>
    <font>
      <sz val="10"/>
      <name val="ＭＳ Ｐゴシック"/>
      <family val="3"/>
    </font>
    <font>
      <b/>
      <sz val="16"/>
      <name val="ＭＳ Ｐゴシック"/>
      <family val="3"/>
    </font>
    <font>
      <sz val="18"/>
      <name val="ＭＳ Ｐゴシック"/>
      <family val="3"/>
    </font>
    <font>
      <b/>
      <sz val="18"/>
      <name val="ＭＳ Ｐゴシック"/>
      <family val="3"/>
    </font>
    <font>
      <b/>
      <sz val="20"/>
      <name val="ＭＳ Ｐゴシック"/>
      <family val="3"/>
    </font>
    <font>
      <b/>
      <sz val="22"/>
      <name val="ＭＳ Ｐゴシック"/>
      <family val="3"/>
    </font>
    <font>
      <sz val="26"/>
      <name val="ＭＳ Ｐゴシック"/>
      <family val="3"/>
    </font>
    <font>
      <sz val="48"/>
      <name val="HGS創英角ﾎﾟｯﾌﾟ体"/>
      <family val="3"/>
    </font>
    <font>
      <sz val="20"/>
      <name val="HG創英角ﾎﾟｯﾌﾟ体"/>
      <family val="3"/>
    </font>
    <font>
      <sz val="24"/>
      <name val="ＭＳ Ｐゴシック"/>
      <family val="3"/>
    </font>
    <font>
      <sz val="24"/>
      <color indexed="12"/>
      <name val="HG創英角ｺﾞｼｯｸUB"/>
      <family val="3"/>
    </font>
    <font>
      <sz val="22"/>
      <color indexed="12"/>
      <name val="HG創英角ｺﾞｼｯｸUB"/>
      <family val="3"/>
    </font>
    <font>
      <b/>
      <sz val="28"/>
      <name val="ＭＳ Ｐゴシック"/>
      <family val="3"/>
    </font>
    <font>
      <sz val="28"/>
      <name val="HG創英角ﾎﾟｯﾌﾟ体"/>
      <family val="3"/>
    </font>
    <font>
      <sz val="22"/>
      <name val="HG創英角ﾎﾟｯﾌﾟ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2"/>
      <color indexed="9"/>
      <name val="ＭＳ Ｐゴシック"/>
      <family val="3"/>
    </font>
    <font>
      <sz val="24"/>
      <color indexed="9"/>
      <name val="ＭＳ Ｐゴシック"/>
      <family val="3"/>
    </font>
    <font>
      <sz val="18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0"/>
      <name val="ＭＳ Ｐゴシック"/>
      <family val="3"/>
    </font>
    <font>
      <sz val="24"/>
      <color theme="0"/>
      <name val="ＭＳ Ｐゴシック"/>
      <family val="3"/>
    </font>
    <font>
      <sz val="18"/>
      <color theme="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>
        <color indexed="63"/>
      </top>
      <bottom style="dashed"/>
    </border>
    <border>
      <left style="medium"/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thin"/>
      <right style="thin"/>
      <top style="dash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dashed"/>
    </border>
    <border>
      <left style="thin"/>
      <right style="medium"/>
      <top style="dashed"/>
      <bottom>
        <color indexed="63"/>
      </bottom>
    </border>
    <border>
      <left style="thin"/>
      <right style="medium"/>
      <top style="dotted"/>
      <bottom style="dashed"/>
    </border>
    <border>
      <left style="thin"/>
      <right style="thin"/>
      <top style="dotted"/>
      <bottom style="dotted"/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dotted"/>
    </border>
    <border>
      <left style="medium"/>
      <right style="thin"/>
      <top style="dotted"/>
      <bottom style="dotted"/>
    </border>
    <border>
      <left style="thin"/>
      <right style="medium"/>
      <top style="medium"/>
      <bottom style="dotted"/>
    </border>
    <border>
      <left style="thin"/>
      <right style="medium"/>
      <top style="dotted"/>
      <bottom style="dotted"/>
    </border>
    <border>
      <left style="medium"/>
      <right style="medium"/>
      <top>
        <color indexed="63"/>
      </top>
      <bottom style="dotted"/>
    </border>
    <border>
      <left style="medium"/>
      <right style="medium"/>
      <top style="dotted"/>
      <bottom style="dotted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ck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thick"/>
      <top style="medium"/>
      <bottom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medium"/>
    </border>
    <border>
      <left style="thin"/>
      <right style="thin"/>
      <top style="dotted"/>
      <bottom style="medium"/>
    </border>
    <border>
      <left style="thin"/>
      <right>
        <color indexed="63"/>
      </right>
      <top style="medium"/>
      <bottom style="dotted"/>
    </border>
    <border>
      <left style="thin"/>
      <right>
        <color indexed="63"/>
      </right>
      <top style="dotted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101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185" fontId="6" fillId="0" borderId="12" xfId="0" applyNumberFormat="1" applyFont="1" applyBorder="1" applyAlignment="1">
      <alignment vertical="center"/>
    </xf>
    <xf numFmtId="187" fontId="6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186" fontId="6" fillId="0" borderId="12" xfId="0" applyNumberFormat="1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185" fontId="6" fillId="0" borderId="15" xfId="0" applyNumberFormat="1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2" xfId="0" applyFont="1" applyBorder="1" applyAlignment="1" quotePrefix="1">
      <alignment vertical="center"/>
    </xf>
    <xf numFmtId="0" fontId="6" fillId="0" borderId="15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186" fontId="6" fillId="0" borderId="18" xfId="0" applyNumberFormat="1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186" fontId="6" fillId="0" borderId="19" xfId="0" applyNumberFormat="1" applyFont="1" applyBorder="1" applyAlignment="1">
      <alignment vertical="center"/>
    </xf>
    <xf numFmtId="186" fontId="6" fillId="0" borderId="15" xfId="0" applyNumberFormat="1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Fill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188" fontId="6" fillId="0" borderId="10" xfId="0" applyNumberFormat="1" applyFont="1" applyBorder="1" applyAlignment="1">
      <alignment vertical="center"/>
    </xf>
    <xf numFmtId="188" fontId="6" fillId="0" borderId="13" xfId="0" applyNumberFormat="1" applyFont="1" applyBorder="1" applyAlignment="1">
      <alignment vertical="center"/>
    </xf>
    <xf numFmtId="188" fontId="6" fillId="0" borderId="20" xfId="0" applyNumberFormat="1" applyFont="1" applyBorder="1" applyAlignment="1">
      <alignment vertical="center"/>
    </xf>
    <xf numFmtId="188" fontId="6" fillId="0" borderId="21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left" vertical="center"/>
    </xf>
    <xf numFmtId="0" fontId="9" fillId="0" borderId="22" xfId="0" applyFont="1" applyFill="1" applyBorder="1" applyAlignment="1">
      <alignment vertical="center"/>
    </xf>
    <xf numFmtId="0" fontId="10" fillId="33" borderId="23" xfId="0" applyFont="1" applyFill="1" applyBorder="1" applyAlignment="1">
      <alignment horizontal="center" vertical="center"/>
    </xf>
    <xf numFmtId="189" fontId="13" fillId="0" borderId="24" xfId="0" applyNumberFormat="1" applyFont="1" applyFill="1" applyBorder="1" applyAlignment="1">
      <alignment horizontal="center" vertical="center"/>
    </xf>
    <xf numFmtId="189" fontId="13" fillId="0" borderId="22" xfId="0" applyNumberFormat="1" applyFont="1" applyFill="1" applyBorder="1" applyAlignment="1">
      <alignment horizontal="center" vertical="center"/>
    </xf>
    <xf numFmtId="188" fontId="16" fillId="0" borderId="0" xfId="0" applyNumberFormat="1" applyFont="1" applyFill="1" applyBorder="1" applyAlignment="1">
      <alignment vertical="center"/>
    </xf>
    <xf numFmtId="0" fontId="10" fillId="0" borderId="25" xfId="0" applyFont="1" applyFill="1" applyBorder="1" applyAlignment="1">
      <alignment horizontal="left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3" fillId="0" borderId="26" xfId="0" applyNumberFormat="1" applyFont="1" applyFill="1" applyBorder="1" applyAlignment="1">
      <alignment horizontal="center" vertical="center"/>
    </xf>
    <xf numFmtId="189" fontId="13" fillId="0" borderId="28" xfId="0" applyNumberFormat="1" applyFont="1" applyFill="1" applyBorder="1" applyAlignment="1">
      <alignment horizontal="center" vertical="center"/>
    </xf>
    <xf numFmtId="0" fontId="13" fillId="0" borderId="27" xfId="0" applyNumberFormat="1" applyFont="1" applyFill="1" applyBorder="1" applyAlignment="1">
      <alignment horizontal="center" vertical="center"/>
    </xf>
    <xf numFmtId="189" fontId="13" fillId="0" borderId="29" xfId="0" applyNumberFormat="1" applyFont="1" applyFill="1" applyBorder="1" applyAlignment="1">
      <alignment horizontal="center" vertical="center"/>
    </xf>
    <xf numFmtId="0" fontId="17" fillId="0" borderId="25" xfId="0" applyFont="1" applyBorder="1" applyAlignment="1">
      <alignment vertical="center"/>
    </xf>
    <xf numFmtId="0" fontId="18" fillId="0" borderId="25" xfId="0" applyFont="1" applyBorder="1" applyAlignment="1">
      <alignment vertical="center"/>
    </xf>
    <xf numFmtId="21" fontId="11" fillId="0" borderId="0" xfId="0" applyNumberFormat="1" applyFont="1" applyFill="1" applyBorder="1" applyAlignment="1">
      <alignment horizontal="left" vertical="center"/>
    </xf>
    <xf numFmtId="21" fontId="8" fillId="0" borderId="0" xfId="0" applyNumberFormat="1" applyFont="1" applyFill="1" applyBorder="1" applyAlignment="1">
      <alignment horizontal="left" vertical="center"/>
    </xf>
    <xf numFmtId="190" fontId="19" fillId="0" borderId="30" xfId="0" applyNumberFormat="1" applyFont="1" applyFill="1" applyBorder="1" applyAlignment="1">
      <alignment horizontal="center" vertical="center"/>
    </xf>
    <xf numFmtId="190" fontId="19" fillId="0" borderId="31" xfId="0" applyNumberFormat="1" applyFont="1" applyFill="1" applyBorder="1" applyAlignment="1">
      <alignment horizontal="center" vertical="center"/>
    </xf>
    <xf numFmtId="190" fontId="19" fillId="0" borderId="31" xfId="0" applyNumberFormat="1" applyFont="1" applyFill="1" applyBorder="1" applyAlignment="1" quotePrefix="1">
      <alignment horizontal="center" vertical="center"/>
    </xf>
    <xf numFmtId="0" fontId="11" fillId="0" borderId="22" xfId="0" applyFont="1" applyFill="1" applyBorder="1" applyAlignment="1">
      <alignment vertical="center"/>
    </xf>
    <xf numFmtId="0" fontId="11" fillId="0" borderId="22" xfId="0" applyFont="1" applyFill="1" applyBorder="1" applyAlignment="1">
      <alignment horizontal="left" vertical="center"/>
    </xf>
    <xf numFmtId="0" fontId="11" fillId="0" borderId="22" xfId="0" applyFont="1" applyFill="1" applyBorder="1" applyAlignment="1">
      <alignment vertical="center"/>
    </xf>
    <xf numFmtId="0" fontId="10" fillId="33" borderId="32" xfId="0" applyNumberFormat="1" applyFont="1" applyFill="1" applyBorder="1" applyAlignment="1">
      <alignment horizontal="center" vertical="center"/>
    </xf>
    <xf numFmtId="0" fontId="10" fillId="33" borderId="33" xfId="0" applyFont="1" applyFill="1" applyBorder="1" applyAlignment="1">
      <alignment horizontal="center" vertical="center"/>
    </xf>
    <xf numFmtId="0" fontId="10" fillId="33" borderId="34" xfId="0" applyFont="1" applyFill="1" applyBorder="1" applyAlignment="1">
      <alignment horizontal="center" vertical="center"/>
    </xf>
    <xf numFmtId="0" fontId="10" fillId="33" borderId="35" xfId="0" applyFont="1" applyFill="1" applyBorder="1" applyAlignment="1">
      <alignment horizontal="center" vertical="center"/>
    </xf>
    <xf numFmtId="0" fontId="10" fillId="33" borderId="36" xfId="0" applyFont="1" applyFill="1" applyBorder="1" applyAlignment="1">
      <alignment horizontal="center" vertical="center"/>
    </xf>
    <xf numFmtId="0" fontId="10" fillId="33" borderId="37" xfId="0" applyFont="1" applyFill="1" applyBorder="1" applyAlignment="1">
      <alignment horizontal="center" vertical="center"/>
    </xf>
    <xf numFmtId="0" fontId="10" fillId="33" borderId="38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left" vertical="center"/>
    </xf>
    <xf numFmtId="0" fontId="9" fillId="0" borderId="24" xfId="0" applyFont="1" applyFill="1" applyBorder="1" applyAlignment="1">
      <alignment horizontal="center" vertical="center"/>
    </xf>
    <xf numFmtId="184" fontId="9" fillId="0" borderId="28" xfId="0" applyNumberFormat="1" applyFont="1" applyFill="1" applyBorder="1" applyAlignment="1">
      <alignment vertical="center"/>
    </xf>
    <xf numFmtId="184" fontId="9" fillId="0" borderId="29" xfId="0" applyNumberFormat="1" applyFont="1" applyFill="1" applyBorder="1" applyAlignment="1">
      <alignment horizontal="right" vertical="center"/>
    </xf>
    <xf numFmtId="184" fontId="9" fillId="0" borderId="29" xfId="0" applyNumberFormat="1" applyFont="1" applyFill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0" fontId="59" fillId="0" borderId="0" xfId="0" applyFont="1" applyFill="1" applyBorder="1" applyAlignment="1">
      <alignment vertical="center"/>
    </xf>
    <xf numFmtId="188" fontId="60" fillId="0" borderId="0" xfId="0" applyNumberFormat="1" applyFont="1" applyFill="1" applyBorder="1" applyAlignment="1">
      <alignment vertical="center"/>
    </xf>
    <xf numFmtId="0" fontId="61" fillId="0" borderId="0" xfId="0" applyFont="1" applyFill="1" applyBorder="1" applyAlignment="1">
      <alignment vertical="center"/>
    </xf>
    <xf numFmtId="0" fontId="11" fillId="0" borderId="24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vertical="center"/>
    </xf>
    <xf numFmtId="0" fontId="15" fillId="34" borderId="39" xfId="0" applyFont="1" applyFill="1" applyBorder="1" applyAlignment="1">
      <alignment horizontal="center" vertical="center"/>
    </xf>
    <xf numFmtId="0" fontId="15" fillId="34" borderId="40" xfId="0" applyFont="1" applyFill="1" applyBorder="1" applyAlignment="1">
      <alignment horizontal="center" vertical="center"/>
    </xf>
    <xf numFmtId="0" fontId="15" fillId="34" borderId="41" xfId="0" applyFont="1" applyFill="1" applyBorder="1" applyAlignment="1">
      <alignment horizontal="center" vertical="center"/>
    </xf>
    <xf numFmtId="0" fontId="21" fillId="34" borderId="42" xfId="0" applyFont="1" applyFill="1" applyBorder="1" applyAlignment="1">
      <alignment horizontal="center" vertical="center"/>
    </xf>
    <xf numFmtId="0" fontId="21" fillId="34" borderId="43" xfId="0" applyFont="1" applyFill="1" applyBorder="1" applyAlignment="1">
      <alignment horizontal="center" vertical="center"/>
    </xf>
    <xf numFmtId="0" fontId="21" fillId="34" borderId="44" xfId="0" applyFont="1" applyFill="1" applyBorder="1" applyAlignment="1">
      <alignment horizontal="center" vertical="center"/>
    </xf>
    <xf numFmtId="0" fontId="14" fillId="35" borderId="45" xfId="0" applyNumberFormat="1" applyFont="1" applyFill="1" applyBorder="1" applyAlignment="1">
      <alignment horizontal="center" vertical="center"/>
    </xf>
    <xf numFmtId="0" fontId="14" fillId="35" borderId="46" xfId="0" applyNumberFormat="1" applyFont="1" applyFill="1" applyBorder="1" applyAlignment="1">
      <alignment horizontal="center" vertical="center"/>
    </xf>
    <xf numFmtId="0" fontId="14" fillId="35" borderId="47" xfId="0" applyNumberFormat="1" applyFont="1" applyFill="1" applyBorder="1" applyAlignment="1">
      <alignment horizontal="center" vertical="center"/>
    </xf>
    <xf numFmtId="0" fontId="14" fillId="35" borderId="42" xfId="0" applyNumberFormat="1" applyFont="1" applyFill="1" applyBorder="1" applyAlignment="1">
      <alignment horizontal="center" vertical="center"/>
    </xf>
    <xf numFmtId="0" fontId="14" fillId="35" borderId="43" xfId="0" applyNumberFormat="1" applyFont="1" applyFill="1" applyBorder="1" applyAlignment="1">
      <alignment horizontal="center" vertical="center"/>
    </xf>
    <xf numFmtId="0" fontId="14" fillId="35" borderId="44" xfId="0" applyNumberFormat="1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0" fontId="10" fillId="33" borderId="40" xfId="0" applyFont="1" applyFill="1" applyBorder="1" applyAlignment="1">
      <alignment horizontal="center" vertical="center"/>
    </xf>
    <xf numFmtId="0" fontId="10" fillId="33" borderId="25" xfId="0" applyFont="1" applyFill="1" applyBorder="1" applyAlignment="1">
      <alignment horizontal="center" vertical="center"/>
    </xf>
    <xf numFmtId="0" fontId="10" fillId="33" borderId="24" xfId="0" applyFont="1" applyFill="1" applyBorder="1" applyAlignment="1">
      <alignment horizontal="center" vertical="center"/>
    </xf>
    <xf numFmtId="0" fontId="10" fillId="33" borderId="49" xfId="0" applyFont="1" applyFill="1" applyBorder="1" applyAlignment="1">
      <alignment horizontal="center" vertical="center"/>
    </xf>
    <xf numFmtId="0" fontId="10" fillId="33" borderId="50" xfId="0" applyFont="1" applyFill="1" applyBorder="1" applyAlignment="1">
      <alignment horizontal="center" vertical="center"/>
    </xf>
    <xf numFmtId="0" fontId="10" fillId="33" borderId="51" xfId="0" applyFont="1" applyFill="1" applyBorder="1" applyAlignment="1">
      <alignment horizontal="center" vertical="center"/>
    </xf>
    <xf numFmtId="0" fontId="20" fillId="0" borderId="0" xfId="6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21374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C40"/>
  <sheetViews>
    <sheetView tabSelected="1" view="pageBreakPreview" zoomScale="41" zoomScaleNormal="75" zoomScaleSheetLayoutView="41" zoomScalePageLayoutView="0" workbookViewId="0" topLeftCell="A1">
      <selection activeCell="B2" sqref="B2:B3"/>
    </sheetView>
  </sheetViews>
  <sheetFormatPr defaultColWidth="9.00390625" defaultRowHeight="13.5"/>
  <cols>
    <col min="1" max="1" width="11.50390625" style="1" customWidth="1"/>
    <col min="2" max="2" width="42.375" style="1" customWidth="1"/>
    <col min="3" max="3" width="15.50390625" style="1" customWidth="1"/>
    <col min="4" max="4" width="11.75390625" style="1" customWidth="1"/>
    <col min="5" max="5" width="12.25390625" style="1" customWidth="1"/>
    <col min="6" max="6" width="18.00390625" style="1" customWidth="1"/>
    <col min="7" max="7" width="12.50390625" style="1" customWidth="1"/>
    <col min="8" max="10" width="28.375" style="1" customWidth="1"/>
    <col min="11" max="11" width="9.00390625" style="1" customWidth="1"/>
    <col min="12" max="12" width="10.375" style="1" bestFit="1" customWidth="1"/>
    <col min="13" max="16384" width="9.00390625" style="1" customWidth="1"/>
  </cols>
  <sheetData>
    <row r="1" ht="14.25" thickBot="1"/>
    <row r="2" spans="1:9" s="35" customFormat="1" ht="33.75" customHeight="1" thickTop="1">
      <c r="A2" s="80"/>
      <c r="B2" s="100" t="s">
        <v>319</v>
      </c>
      <c r="C2" s="87" t="s">
        <v>302</v>
      </c>
      <c r="D2" s="88"/>
      <c r="E2" s="88"/>
      <c r="F2" s="88"/>
      <c r="G2" s="88"/>
      <c r="H2" s="89"/>
      <c r="I2" s="55" t="s">
        <v>303</v>
      </c>
    </row>
    <row r="3" spans="1:9" s="35" customFormat="1" ht="33.75" customHeight="1" thickBot="1">
      <c r="A3" s="80"/>
      <c r="B3" s="100"/>
      <c r="C3" s="90"/>
      <c r="D3" s="91"/>
      <c r="E3" s="91"/>
      <c r="F3" s="91"/>
      <c r="G3" s="91"/>
      <c r="H3" s="92"/>
      <c r="I3" s="56" t="s">
        <v>258</v>
      </c>
    </row>
    <row r="4" spans="1:9" s="35" customFormat="1" ht="33.75" customHeight="1" thickBot="1" thickTop="1">
      <c r="A4" s="54"/>
      <c r="B4" s="53"/>
      <c r="C4" s="93" t="s">
        <v>318</v>
      </c>
      <c r="D4" s="93"/>
      <c r="E4" s="93"/>
      <c r="F4" s="93"/>
      <c r="G4" s="93"/>
      <c r="H4" s="93"/>
      <c r="I4" s="46" t="s">
        <v>304</v>
      </c>
    </row>
    <row r="5" spans="1:10" s="35" customFormat="1" ht="26.25" customHeight="1">
      <c r="A5" s="63" t="s">
        <v>284</v>
      </c>
      <c r="B5" s="96" t="s">
        <v>250</v>
      </c>
      <c r="C5" s="96" t="s">
        <v>251</v>
      </c>
      <c r="D5" s="96" t="s">
        <v>259</v>
      </c>
      <c r="E5" s="98" t="s">
        <v>260</v>
      </c>
      <c r="F5" s="64" t="s">
        <v>261</v>
      </c>
      <c r="G5" s="94" t="s">
        <v>252</v>
      </c>
      <c r="H5" s="65" t="s">
        <v>257</v>
      </c>
      <c r="I5" s="65" t="s">
        <v>255</v>
      </c>
      <c r="J5" s="66" t="s">
        <v>256</v>
      </c>
    </row>
    <row r="6" spans="1:10" s="35" customFormat="1" ht="29.25" customHeight="1" thickBot="1">
      <c r="A6" s="67" t="s">
        <v>285</v>
      </c>
      <c r="B6" s="97"/>
      <c r="C6" s="97"/>
      <c r="D6" s="97"/>
      <c r="E6" s="99"/>
      <c r="F6" s="68" t="s">
        <v>254</v>
      </c>
      <c r="G6" s="95"/>
      <c r="H6" s="42" t="s">
        <v>253</v>
      </c>
      <c r="I6" s="42" t="s">
        <v>253</v>
      </c>
      <c r="J6" s="69" t="s">
        <v>253</v>
      </c>
    </row>
    <row r="7" spans="1:27" s="35" customFormat="1" ht="44.25" customHeight="1">
      <c r="A7" s="47">
        <v>1</v>
      </c>
      <c r="B7" s="79" t="s">
        <v>277</v>
      </c>
      <c r="C7" s="70" t="s">
        <v>278</v>
      </c>
      <c r="D7" s="71" t="s">
        <v>273</v>
      </c>
      <c r="E7" s="72">
        <v>0.77</v>
      </c>
      <c r="F7" s="57">
        <v>0.4708333333333334</v>
      </c>
      <c r="G7" s="49">
        <v>1</v>
      </c>
      <c r="H7" s="43">
        <v>0.5236689814814816</v>
      </c>
      <c r="I7" s="43">
        <f aca="true" t="shared" si="0" ref="I7:I21">H7-F7</f>
        <v>0.05283564814814817</v>
      </c>
      <c r="J7" s="50">
        <f aca="true" t="shared" si="1" ref="J7:J21">+I7*E7</f>
        <v>0.0406834490740741</v>
      </c>
      <c r="K7" s="78">
        <f>ROUND((E7-0.65)*150,0)</f>
        <v>18</v>
      </c>
      <c r="L7" s="77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</row>
    <row r="8" spans="1:25" s="35" customFormat="1" ht="44.25" customHeight="1">
      <c r="A8" s="48">
        <v>2</v>
      </c>
      <c r="B8" s="61" t="s">
        <v>309</v>
      </c>
      <c r="C8" s="75" t="s">
        <v>265</v>
      </c>
      <c r="D8" s="39" t="s">
        <v>273</v>
      </c>
      <c r="E8" s="74">
        <v>0.71</v>
      </c>
      <c r="F8" s="58">
        <v>0.46458333333333335</v>
      </c>
      <c r="G8" s="51">
        <v>2</v>
      </c>
      <c r="H8" s="44">
        <v>0.5242361111111111</v>
      </c>
      <c r="I8" s="44">
        <f t="shared" si="0"/>
        <v>0.05965277777777778</v>
      </c>
      <c r="J8" s="52">
        <f t="shared" si="1"/>
        <v>0.042353472222222216</v>
      </c>
      <c r="K8" s="78">
        <f aca="true" t="shared" si="2" ref="K8:K33">ROUND((E8-0.65)*150,0)</f>
        <v>9</v>
      </c>
      <c r="L8" s="77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</row>
    <row r="9" spans="1:25" s="35" customFormat="1" ht="44.25" customHeight="1">
      <c r="A9" s="48">
        <v>3</v>
      </c>
      <c r="B9" s="60" t="s">
        <v>268</v>
      </c>
      <c r="C9" s="41" t="s">
        <v>269</v>
      </c>
      <c r="D9" s="39" t="s">
        <v>289</v>
      </c>
      <c r="E9" s="73">
        <v>0.76</v>
      </c>
      <c r="F9" s="58">
        <v>0.4701388888888889</v>
      </c>
      <c r="G9" s="51">
        <v>3</v>
      </c>
      <c r="H9" s="44">
        <v>0.5262847222222222</v>
      </c>
      <c r="I9" s="44">
        <f t="shared" si="0"/>
        <v>0.05614583333333334</v>
      </c>
      <c r="J9" s="52">
        <f t="shared" si="1"/>
        <v>0.04267083333333334</v>
      </c>
      <c r="K9" s="78">
        <f t="shared" si="2"/>
        <v>17</v>
      </c>
      <c r="L9" s="77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</row>
    <row r="10" spans="1:27" s="35" customFormat="1" ht="44.25" customHeight="1">
      <c r="A10" s="48">
        <v>4</v>
      </c>
      <c r="B10" s="62" t="s">
        <v>266</v>
      </c>
      <c r="C10" s="40" t="s">
        <v>267</v>
      </c>
      <c r="D10" s="39" t="s">
        <v>289</v>
      </c>
      <c r="E10" s="73">
        <v>0.74</v>
      </c>
      <c r="F10" s="58">
        <v>0.4680555555555555</v>
      </c>
      <c r="G10" s="51">
        <v>5</v>
      </c>
      <c r="H10" s="44">
        <v>0.5276388888888889</v>
      </c>
      <c r="I10" s="44">
        <f t="shared" si="0"/>
        <v>0.05958333333333338</v>
      </c>
      <c r="J10" s="52">
        <f t="shared" si="1"/>
        <v>0.044091666666666696</v>
      </c>
      <c r="K10" s="78">
        <f t="shared" si="2"/>
        <v>14</v>
      </c>
      <c r="L10" s="77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</row>
    <row r="11" spans="1:27" s="35" customFormat="1" ht="44.25" customHeight="1">
      <c r="A11" s="48">
        <v>5</v>
      </c>
      <c r="B11" s="60" t="s">
        <v>279</v>
      </c>
      <c r="C11" s="41" t="s">
        <v>297</v>
      </c>
      <c r="D11" s="39" t="s">
        <v>289</v>
      </c>
      <c r="E11" s="73">
        <v>0.71</v>
      </c>
      <c r="F11" s="58">
        <v>0.46458333333333335</v>
      </c>
      <c r="G11" s="51">
        <v>4</v>
      </c>
      <c r="H11" s="44">
        <v>0.527349537037037</v>
      </c>
      <c r="I11" s="44">
        <f t="shared" si="0"/>
        <v>0.06276620370370367</v>
      </c>
      <c r="J11" s="52">
        <f t="shared" si="1"/>
        <v>0.0445640046296296</v>
      </c>
      <c r="K11" s="78">
        <f t="shared" si="2"/>
        <v>9</v>
      </c>
      <c r="L11" s="77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</row>
    <row r="12" spans="1:12" ht="44.25" customHeight="1">
      <c r="A12" s="48">
        <v>6</v>
      </c>
      <c r="B12" s="60" t="s">
        <v>292</v>
      </c>
      <c r="C12" s="41" t="s">
        <v>296</v>
      </c>
      <c r="D12" s="39" t="s">
        <v>289</v>
      </c>
      <c r="E12" s="73">
        <v>0.79</v>
      </c>
      <c r="F12" s="58">
        <v>0.47291666666666665</v>
      </c>
      <c r="G12" s="51">
        <v>7</v>
      </c>
      <c r="H12" s="44">
        <v>0.5299074074074074</v>
      </c>
      <c r="I12" s="44">
        <f t="shared" si="0"/>
        <v>0.05699074074074073</v>
      </c>
      <c r="J12" s="52">
        <f t="shared" si="1"/>
        <v>0.04502268518518518</v>
      </c>
      <c r="K12" s="78">
        <f t="shared" si="2"/>
        <v>21</v>
      </c>
      <c r="L12" s="77"/>
    </row>
    <row r="13" spans="1:12" ht="44.25" customHeight="1">
      <c r="A13" s="48">
        <v>7</v>
      </c>
      <c r="B13" s="60" t="s">
        <v>299</v>
      </c>
      <c r="C13" s="40" t="s">
        <v>283</v>
      </c>
      <c r="D13" s="39" t="s">
        <v>289</v>
      </c>
      <c r="E13" s="74">
        <v>0.67</v>
      </c>
      <c r="F13" s="58">
        <v>0.4604166666666667</v>
      </c>
      <c r="G13" s="51">
        <v>6</v>
      </c>
      <c r="H13" s="44">
        <v>0.5294791666666666</v>
      </c>
      <c r="I13" s="44">
        <f t="shared" si="0"/>
        <v>0.06906249999999992</v>
      </c>
      <c r="J13" s="52">
        <f t="shared" si="1"/>
        <v>0.04627187499999995</v>
      </c>
      <c r="K13" s="78">
        <f t="shared" si="2"/>
        <v>3</v>
      </c>
      <c r="L13" s="77"/>
    </row>
    <row r="14" spans="1:27" s="35" customFormat="1" ht="44.25" customHeight="1">
      <c r="A14" s="48">
        <v>8</v>
      </c>
      <c r="B14" s="60" t="s">
        <v>314</v>
      </c>
      <c r="C14" s="40" t="s">
        <v>315</v>
      </c>
      <c r="D14" s="39" t="s">
        <v>289</v>
      </c>
      <c r="E14" s="74">
        <v>0.6</v>
      </c>
      <c r="F14" s="59">
        <v>0.4534722222222222</v>
      </c>
      <c r="G14" s="51">
        <v>8</v>
      </c>
      <c r="H14" s="44">
        <v>0.5307638888888889</v>
      </c>
      <c r="I14" s="44">
        <f t="shared" si="0"/>
        <v>0.0772916666666667</v>
      </c>
      <c r="J14" s="52">
        <f t="shared" si="1"/>
        <v>0.04637500000000002</v>
      </c>
      <c r="K14" s="78">
        <f t="shared" si="2"/>
        <v>-8</v>
      </c>
      <c r="L14" s="77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</row>
    <row r="15" spans="1:25" s="35" customFormat="1" ht="44.25" customHeight="1">
      <c r="A15" s="48">
        <v>9</v>
      </c>
      <c r="B15" s="61" t="s">
        <v>272</v>
      </c>
      <c r="C15" s="40" t="s">
        <v>265</v>
      </c>
      <c r="D15" s="39" t="s">
        <v>273</v>
      </c>
      <c r="E15" s="74">
        <v>0.76</v>
      </c>
      <c r="F15" s="58">
        <v>0.4701388888888889</v>
      </c>
      <c r="G15" s="51">
        <v>9</v>
      </c>
      <c r="H15" s="44">
        <v>0.5322453703703703</v>
      </c>
      <c r="I15" s="44">
        <f t="shared" si="0"/>
        <v>0.06210648148148146</v>
      </c>
      <c r="J15" s="52">
        <f t="shared" si="1"/>
        <v>0.04720092592592591</v>
      </c>
      <c r="K15" s="78">
        <f t="shared" si="2"/>
        <v>17</v>
      </c>
      <c r="L15" s="77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</row>
    <row r="16" spans="1:25" s="35" customFormat="1" ht="44.25" customHeight="1">
      <c r="A16" s="48">
        <v>10</v>
      </c>
      <c r="B16" s="60" t="s">
        <v>313</v>
      </c>
      <c r="C16" s="41" t="s">
        <v>265</v>
      </c>
      <c r="D16" s="39" t="s">
        <v>300</v>
      </c>
      <c r="E16" s="73">
        <v>0.77</v>
      </c>
      <c r="F16" s="58">
        <v>0.4708333333333334</v>
      </c>
      <c r="G16" s="51">
        <v>10</v>
      </c>
      <c r="H16" s="44">
        <v>0.5336805555555556</v>
      </c>
      <c r="I16" s="44">
        <f t="shared" si="0"/>
        <v>0.06284722222222222</v>
      </c>
      <c r="J16" s="52">
        <f t="shared" si="1"/>
        <v>0.04839236111111111</v>
      </c>
      <c r="K16" s="78">
        <f t="shared" si="2"/>
        <v>18</v>
      </c>
      <c r="L16" s="77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</row>
    <row r="17" spans="1:25" s="35" customFormat="1" ht="44.25" customHeight="1">
      <c r="A17" s="48">
        <v>11</v>
      </c>
      <c r="B17" s="62" t="s">
        <v>274</v>
      </c>
      <c r="C17" s="41" t="s">
        <v>265</v>
      </c>
      <c r="D17" s="39" t="s">
        <v>298</v>
      </c>
      <c r="E17" s="74">
        <v>0.75</v>
      </c>
      <c r="F17" s="58">
        <v>0.46875</v>
      </c>
      <c r="G17" s="51">
        <v>11</v>
      </c>
      <c r="H17" s="44">
        <v>0.5337500000000001</v>
      </c>
      <c r="I17" s="44">
        <f t="shared" si="0"/>
        <v>0.06500000000000006</v>
      </c>
      <c r="J17" s="52">
        <f t="shared" si="1"/>
        <v>0.04875000000000004</v>
      </c>
      <c r="K17" s="78">
        <f t="shared" si="2"/>
        <v>15</v>
      </c>
      <c r="L17" s="77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</row>
    <row r="18" spans="1:27" s="35" customFormat="1" ht="44.25" customHeight="1">
      <c r="A18" s="48">
        <v>12</v>
      </c>
      <c r="B18" s="60" t="s">
        <v>288</v>
      </c>
      <c r="C18" s="40" t="s">
        <v>265</v>
      </c>
      <c r="D18" s="39" t="s">
        <v>289</v>
      </c>
      <c r="E18" s="74">
        <v>0.75</v>
      </c>
      <c r="F18" s="58">
        <v>0.46875</v>
      </c>
      <c r="G18" s="51">
        <v>12</v>
      </c>
      <c r="H18" s="44">
        <v>0.5344097222222223</v>
      </c>
      <c r="I18" s="44">
        <f t="shared" si="0"/>
        <v>0.06565972222222227</v>
      </c>
      <c r="J18" s="52">
        <f t="shared" si="1"/>
        <v>0.049244791666666704</v>
      </c>
      <c r="K18" s="78">
        <f t="shared" si="2"/>
        <v>15</v>
      </c>
      <c r="L18" s="77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</row>
    <row r="19" spans="1:27" s="35" customFormat="1" ht="44.25" customHeight="1">
      <c r="A19" s="48">
        <v>13</v>
      </c>
      <c r="B19" s="60" t="s">
        <v>281</v>
      </c>
      <c r="C19" s="40" t="s">
        <v>276</v>
      </c>
      <c r="D19" s="39" t="s">
        <v>282</v>
      </c>
      <c r="E19" s="74">
        <v>0.69</v>
      </c>
      <c r="F19" s="58">
        <v>0.46249999999999997</v>
      </c>
      <c r="G19" s="51">
        <v>13</v>
      </c>
      <c r="H19" s="44">
        <v>0.5347222222222222</v>
      </c>
      <c r="I19" s="44">
        <f t="shared" si="0"/>
        <v>0.07222222222222224</v>
      </c>
      <c r="J19" s="52">
        <f t="shared" si="1"/>
        <v>0.04983333333333334</v>
      </c>
      <c r="K19" s="78">
        <f t="shared" si="2"/>
        <v>6</v>
      </c>
      <c r="L19" s="77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</row>
    <row r="20" spans="1:27" s="35" customFormat="1" ht="44.25" customHeight="1">
      <c r="A20" s="48">
        <v>14</v>
      </c>
      <c r="B20" s="60" t="s">
        <v>310</v>
      </c>
      <c r="C20" s="40" t="s">
        <v>311</v>
      </c>
      <c r="D20" s="39" t="s">
        <v>312</v>
      </c>
      <c r="E20" s="74">
        <v>0.64</v>
      </c>
      <c r="F20" s="58">
        <v>0.45694444444444443</v>
      </c>
      <c r="G20" s="51">
        <v>14</v>
      </c>
      <c r="H20" s="44">
        <v>0.5364236111111111</v>
      </c>
      <c r="I20" s="44">
        <f t="shared" si="0"/>
        <v>0.07947916666666671</v>
      </c>
      <c r="J20" s="52">
        <f t="shared" si="1"/>
        <v>0.0508666666666667</v>
      </c>
      <c r="K20" s="78">
        <f t="shared" si="2"/>
        <v>-2</v>
      </c>
      <c r="L20" s="77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</row>
    <row r="21" spans="1:27" s="35" customFormat="1" ht="44.25" customHeight="1">
      <c r="A21" s="48">
        <v>15</v>
      </c>
      <c r="B21" s="61" t="s">
        <v>275</v>
      </c>
      <c r="C21" s="75" t="s">
        <v>276</v>
      </c>
      <c r="D21" s="39" t="s">
        <v>273</v>
      </c>
      <c r="E21" s="74">
        <v>0.72</v>
      </c>
      <c r="F21" s="58">
        <v>0.46597222222222223</v>
      </c>
      <c r="G21" s="51">
        <v>15</v>
      </c>
      <c r="H21" s="44">
        <v>0.5383796296296296</v>
      </c>
      <c r="I21" s="44">
        <f t="shared" si="0"/>
        <v>0.07240740740740736</v>
      </c>
      <c r="J21" s="52">
        <f t="shared" si="1"/>
        <v>0.0521333333333333</v>
      </c>
      <c r="K21" s="78">
        <f t="shared" si="2"/>
        <v>11</v>
      </c>
      <c r="L21" s="77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</row>
    <row r="22" spans="1:12" ht="44.25" customHeight="1">
      <c r="A22" s="48">
        <v>16</v>
      </c>
      <c r="B22" s="60" t="s">
        <v>290</v>
      </c>
      <c r="C22" s="40" t="s">
        <v>293</v>
      </c>
      <c r="D22" s="39" t="s">
        <v>273</v>
      </c>
      <c r="E22" s="74">
        <v>0.61</v>
      </c>
      <c r="F22" s="58">
        <v>0.45416666666666666</v>
      </c>
      <c r="G22" s="51"/>
      <c r="H22" s="44" t="s">
        <v>316</v>
      </c>
      <c r="I22" s="44"/>
      <c r="J22" s="52"/>
      <c r="K22" s="78">
        <f t="shared" si="2"/>
        <v>-6</v>
      </c>
      <c r="L22" s="77"/>
    </row>
    <row r="23" spans="1:27" s="35" customFormat="1" ht="44.25" customHeight="1">
      <c r="A23" s="48">
        <v>17</v>
      </c>
      <c r="B23" s="60" t="s">
        <v>305</v>
      </c>
      <c r="C23" s="40" t="s">
        <v>306</v>
      </c>
      <c r="D23" s="39" t="s">
        <v>307</v>
      </c>
      <c r="E23" s="74">
        <v>0.62</v>
      </c>
      <c r="F23" s="58">
        <v>0.4548611111111111</v>
      </c>
      <c r="G23" s="51"/>
      <c r="H23" s="44" t="s">
        <v>316</v>
      </c>
      <c r="I23" s="44"/>
      <c r="J23" s="52"/>
      <c r="K23" s="78">
        <f>ROUND((E32-0.65)*150,0)</f>
        <v>-98</v>
      </c>
      <c r="L23" s="77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</row>
    <row r="24" spans="1:27" s="35" customFormat="1" ht="44.25" customHeight="1">
      <c r="A24" s="48">
        <v>18</v>
      </c>
      <c r="B24" s="60" t="s">
        <v>286</v>
      </c>
      <c r="C24" s="40" t="s">
        <v>280</v>
      </c>
      <c r="D24" s="39" t="s">
        <v>291</v>
      </c>
      <c r="E24" s="74">
        <v>0.65</v>
      </c>
      <c r="F24" s="58">
        <v>0.4583333333333333</v>
      </c>
      <c r="G24" s="51"/>
      <c r="H24" s="44" t="s">
        <v>316</v>
      </c>
      <c r="I24" s="44"/>
      <c r="J24" s="52"/>
      <c r="K24" s="78">
        <f t="shared" si="2"/>
        <v>0</v>
      </c>
      <c r="L24" s="77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</row>
    <row r="25" spans="1:29" s="37" customFormat="1" ht="44.25" customHeight="1">
      <c r="A25" s="48">
        <v>19</v>
      </c>
      <c r="B25" s="60" t="s">
        <v>308</v>
      </c>
      <c r="C25" s="40" t="s">
        <v>295</v>
      </c>
      <c r="D25" s="39" t="s">
        <v>291</v>
      </c>
      <c r="E25" s="74">
        <v>0.67</v>
      </c>
      <c r="F25" s="58">
        <v>0.4604166666666667</v>
      </c>
      <c r="G25" s="51"/>
      <c r="H25" s="44" t="s">
        <v>316</v>
      </c>
      <c r="I25" s="44"/>
      <c r="J25" s="52"/>
      <c r="K25" s="78">
        <f t="shared" si="2"/>
        <v>3</v>
      </c>
      <c r="L25" s="77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</row>
    <row r="26" spans="1:27" s="37" customFormat="1" ht="44.25" customHeight="1">
      <c r="A26" s="48">
        <v>20</v>
      </c>
      <c r="B26" s="60" t="s">
        <v>301</v>
      </c>
      <c r="C26" s="40" t="s">
        <v>265</v>
      </c>
      <c r="D26" s="39" t="s">
        <v>300</v>
      </c>
      <c r="E26" s="74">
        <v>0.72</v>
      </c>
      <c r="F26" s="58">
        <v>0.46597222222222223</v>
      </c>
      <c r="G26" s="51"/>
      <c r="H26" s="44" t="s">
        <v>316</v>
      </c>
      <c r="I26" s="44"/>
      <c r="J26" s="52"/>
      <c r="K26" s="78">
        <f t="shared" si="2"/>
        <v>11</v>
      </c>
      <c r="L26" s="77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</row>
    <row r="27" spans="1:11" ht="44.25" customHeight="1">
      <c r="A27" s="48">
        <v>21</v>
      </c>
      <c r="B27" s="61" t="s">
        <v>271</v>
      </c>
      <c r="C27" s="75" t="s">
        <v>265</v>
      </c>
      <c r="D27" s="39" t="s">
        <v>291</v>
      </c>
      <c r="E27" s="74">
        <v>0.72</v>
      </c>
      <c r="F27" s="58">
        <v>0.46597222222222223</v>
      </c>
      <c r="G27" s="51"/>
      <c r="H27" s="44" t="s">
        <v>316</v>
      </c>
      <c r="I27" s="44"/>
      <c r="J27" s="52"/>
      <c r="K27" s="78">
        <f t="shared" si="2"/>
        <v>11</v>
      </c>
    </row>
    <row r="28" spans="1:25" s="35" customFormat="1" ht="44.25" customHeight="1">
      <c r="A28" s="48">
        <v>22</v>
      </c>
      <c r="B28" s="61" t="s">
        <v>270</v>
      </c>
      <c r="C28" s="40" t="s">
        <v>265</v>
      </c>
      <c r="D28" s="39" t="s">
        <v>289</v>
      </c>
      <c r="E28" s="74">
        <v>0.76</v>
      </c>
      <c r="F28" s="58">
        <v>0.4701388888888889</v>
      </c>
      <c r="G28" s="51"/>
      <c r="H28" s="44" t="s">
        <v>316</v>
      </c>
      <c r="I28" s="44"/>
      <c r="J28" s="52"/>
      <c r="K28" s="78">
        <f t="shared" si="2"/>
        <v>17</v>
      </c>
      <c r="L28" s="77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</row>
    <row r="29" spans="1:12" ht="44.25" customHeight="1">
      <c r="A29" s="48">
        <v>23</v>
      </c>
      <c r="B29" s="60" t="s">
        <v>262</v>
      </c>
      <c r="C29" s="40" t="s">
        <v>263</v>
      </c>
      <c r="D29" s="39" t="s">
        <v>264</v>
      </c>
      <c r="E29" s="74">
        <v>0.81</v>
      </c>
      <c r="F29" s="59">
        <v>0.47500000000000003</v>
      </c>
      <c r="G29" s="51"/>
      <c r="H29" s="44" t="s">
        <v>316</v>
      </c>
      <c r="I29" s="44"/>
      <c r="J29" s="52"/>
      <c r="K29" s="78">
        <f t="shared" si="2"/>
        <v>24</v>
      </c>
      <c r="L29" s="77"/>
    </row>
    <row r="30" spans="1:29" s="37" customFormat="1" ht="44.25" customHeight="1">
      <c r="A30" s="48">
        <v>24</v>
      </c>
      <c r="B30" s="61" t="s">
        <v>294</v>
      </c>
      <c r="C30" s="40" t="s">
        <v>287</v>
      </c>
      <c r="D30" s="39" t="s">
        <v>289</v>
      </c>
      <c r="E30" s="74">
        <v>0.65</v>
      </c>
      <c r="F30" s="58"/>
      <c r="G30" s="51"/>
      <c r="H30" s="44" t="s">
        <v>317</v>
      </c>
      <c r="I30" s="44"/>
      <c r="J30" s="52"/>
      <c r="K30" s="78">
        <f t="shared" si="2"/>
        <v>0</v>
      </c>
      <c r="L30" s="77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</row>
    <row r="31" spans="1:27" s="37" customFormat="1" ht="44.25" customHeight="1">
      <c r="A31" s="48"/>
      <c r="B31" s="61"/>
      <c r="C31" s="40"/>
      <c r="D31" s="39"/>
      <c r="E31" s="74"/>
      <c r="F31" s="58"/>
      <c r="G31" s="51"/>
      <c r="H31" s="44"/>
      <c r="I31" s="44"/>
      <c r="J31" s="52"/>
      <c r="K31" s="78">
        <f t="shared" si="2"/>
        <v>-98</v>
      </c>
      <c r="L31" s="77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</row>
    <row r="32" spans="1:12" s="35" customFormat="1" ht="44.25" customHeight="1">
      <c r="A32" s="48"/>
      <c r="B32" s="61"/>
      <c r="C32" s="40"/>
      <c r="D32" s="39"/>
      <c r="E32" s="74"/>
      <c r="F32" s="58"/>
      <c r="G32" s="51"/>
      <c r="H32" s="44"/>
      <c r="I32" s="44"/>
      <c r="J32" s="52"/>
      <c r="K32" s="78" t="e">
        <f>ROUND((#REF!-0.65)*150,0)</f>
        <v>#REF!</v>
      </c>
      <c r="L32" s="77"/>
    </row>
    <row r="33" spans="1:27" s="35" customFormat="1" ht="44.25" customHeight="1">
      <c r="A33" s="48"/>
      <c r="B33" s="60"/>
      <c r="C33" s="40"/>
      <c r="D33" s="39"/>
      <c r="E33" s="74"/>
      <c r="F33" s="58"/>
      <c r="G33" s="51"/>
      <c r="H33" s="44"/>
      <c r="I33" s="44"/>
      <c r="J33" s="52"/>
      <c r="K33" s="78">
        <f t="shared" si="2"/>
        <v>-98</v>
      </c>
      <c r="L33" s="77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</row>
    <row r="34" spans="1:27" s="35" customFormat="1" ht="44.25" customHeight="1">
      <c r="A34" s="48"/>
      <c r="B34" s="60"/>
      <c r="C34" s="40"/>
      <c r="D34" s="39"/>
      <c r="E34" s="74"/>
      <c r="F34" s="58"/>
      <c r="G34" s="51"/>
      <c r="H34" s="44"/>
      <c r="I34" s="44"/>
      <c r="J34" s="52"/>
      <c r="K34" s="76"/>
      <c r="L34" s="77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</row>
    <row r="35" spans="1:27" s="35" customFormat="1" ht="44.25" customHeight="1">
      <c r="A35" s="48"/>
      <c r="B35" s="61"/>
      <c r="C35" s="40"/>
      <c r="D35" s="39"/>
      <c r="E35" s="74"/>
      <c r="F35" s="58"/>
      <c r="G35" s="51"/>
      <c r="H35" s="44"/>
      <c r="I35" s="44"/>
      <c r="J35" s="52"/>
      <c r="K35" s="36"/>
      <c r="L35" s="45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</row>
    <row r="36" spans="1:12" ht="44.25" customHeight="1">
      <c r="A36" s="48"/>
      <c r="B36" s="60"/>
      <c r="C36" s="40"/>
      <c r="D36" s="39"/>
      <c r="E36" s="74"/>
      <c r="F36" s="58"/>
      <c r="G36" s="51"/>
      <c r="H36" s="44"/>
      <c r="I36" s="44"/>
      <c r="J36" s="52"/>
      <c r="L36" s="45"/>
    </row>
    <row r="37" spans="1:12" ht="44.25" customHeight="1">
      <c r="A37" s="48"/>
      <c r="B37" s="60"/>
      <c r="C37" s="40"/>
      <c r="D37" s="39"/>
      <c r="E37" s="74"/>
      <c r="F37" s="58"/>
      <c r="G37" s="51"/>
      <c r="H37" s="44"/>
      <c r="I37" s="44"/>
      <c r="J37" s="52"/>
      <c r="L37" s="45"/>
    </row>
    <row r="38" spans="1:12" s="37" customFormat="1" ht="44.25" customHeight="1" thickBot="1">
      <c r="A38" s="48"/>
      <c r="B38" s="61"/>
      <c r="C38" s="40"/>
      <c r="D38" s="39"/>
      <c r="E38" s="74"/>
      <c r="F38" s="58"/>
      <c r="G38" s="51"/>
      <c r="H38" s="44"/>
      <c r="I38" s="44"/>
      <c r="J38" s="52"/>
      <c r="L38" s="45"/>
    </row>
    <row r="39" spans="1:12" s="37" customFormat="1" ht="48" customHeight="1">
      <c r="A39" s="81" t="s">
        <v>320</v>
      </c>
      <c r="B39" s="82"/>
      <c r="C39" s="82"/>
      <c r="D39" s="82"/>
      <c r="E39" s="82"/>
      <c r="F39" s="82"/>
      <c r="G39" s="82"/>
      <c r="H39" s="82"/>
      <c r="I39" s="82"/>
      <c r="J39" s="83"/>
      <c r="L39" s="45"/>
    </row>
    <row r="40" spans="1:10" ht="48" customHeight="1" thickBot="1">
      <c r="A40" s="84" t="s">
        <v>321</v>
      </c>
      <c r="B40" s="85"/>
      <c r="C40" s="85"/>
      <c r="D40" s="85"/>
      <c r="E40" s="85"/>
      <c r="F40" s="85"/>
      <c r="G40" s="85"/>
      <c r="H40" s="85"/>
      <c r="I40" s="85"/>
      <c r="J40" s="86"/>
    </row>
    <row r="41" ht="14.25" thickTop="1"/>
  </sheetData>
  <sheetProtection/>
  <mergeCells count="10">
    <mergeCell ref="A39:J39"/>
    <mergeCell ref="A40:J40"/>
    <mergeCell ref="C2:H3"/>
    <mergeCell ref="C4:H4"/>
    <mergeCell ref="G5:G6"/>
    <mergeCell ref="B5:B6"/>
    <mergeCell ref="E5:E6"/>
    <mergeCell ref="D5:D6"/>
    <mergeCell ref="C5:C6"/>
    <mergeCell ref="B2:B3"/>
  </mergeCells>
  <printOptions horizontalCentered="1" verticalCentered="1"/>
  <pageMargins left="0.1968503937007874" right="0" top="0" bottom="0" header="0.11811023622047245" footer="0"/>
  <pageSetup fitToHeight="10" horizontalDpi="300" verticalDpi="300" orientation="portrait" paperSize="9" scale="4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F74"/>
  <sheetViews>
    <sheetView zoomScalePageLayoutView="0" workbookViewId="0" topLeftCell="A1">
      <selection activeCell="A1" sqref="A1"/>
    </sheetView>
  </sheetViews>
  <sheetFormatPr defaultColWidth="9.00390625" defaultRowHeight="13.5"/>
  <sheetData>
    <row r="1" spans="1:58" ht="13.5">
      <c r="A1" s="4" t="s">
        <v>0</v>
      </c>
      <c r="B1" s="3">
        <v>1</v>
      </c>
      <c r="C1" s="29" t="s">
        <v>17</v>
      </c>
      <c r="D1" s="5">
        <v>4305</v>
      </c>
      <c r="E1" s="5"/>
      <c r="F1" s="5"/>
      <c r="G1" s="5" t="s">
        <v>170</v>
      </c>
      <c r="H1" s="5" t="s">
        <v>18</v>
      </c>
      <c r="I1" s="5" t="s">
        <v>19</v>
      </c>
      <c r="J1" s="6">
        <v>0.85</v>
      </c>
      <c r="K1" s="7">
        <v>50</v>
      </c>
      <c r="L1" s="6">
        <f aca="true" t="shared" si="0" ref="L1:L32">J1-K1*0.005</f>
        <v>0.6</v>
      </c>
      <c r="M1" s="5"/>
      <c r="N1" s="8"/>
      <c r="O1" s="5"/>
      <c r="P1" s="5"/>
      <c r="Q1" s="9">
        <f aca="true" t="shared" si="1" ref="Q1:Q32">L1*(N1*3600+O1*60+P1)</f>
        <v>0</v>
      </c>
      <c r="R1" s="5"/>
      <c r="S1" s="5">
        <v>615</v>
      </c>
      <c r="T1" s="31">
        <v>16</v>
      </c>
      <c r="U1" s="4"/>
      <c r="V1" s="5" t="s">
        <v>171</v>
      </c>
      <c r="W1" s="5">
        <v>4</v>
      </c>
      <c r="X1" s="5"/>
      <c r="Y1" s="5">
        <v>26</v>
      </c>
      <c r="Z1" s="5">
        <v>13</v>
      </c>
      <c r="AA1" s="5">
        <v>6</v>
      </c>
      <c r="AB1" s="5">
        <v>1</v>
      </c>
      <c r="AC1" s="5">
        <v>14</v>
      </c>
      <c r="AD1" s="5"/>
      <c r="AE1" s="5"/>
      <c r="AF1" s="5"/>
      <c r="AG1" s="5"/>
      <c r="AH1" s="5"/>
      <c r="AI1" s="5"/>
      <c r="AJ1" s="5">
        <v>73</v>
      </c>
      <c r="AK1" s="5">
        <v>97</v>
      </c>
      <c r="AL1" s="5"/>
      <c r="AM1" s="5">
        <v>75</v>
      </c>
      <c r="AN1" s="5">
        <v>88</v>
      </c>
      <c r="AO1" s="5">
        <v>95</v>
      </c>
      <c r="AP1" s="5">
        <v>100</v>
      </c>
      <c r="AQ1" s="5">
        <v>87</v>
      </c>
      <c r="AR1" s="5"/>
      <c r="AS1" s="5"/>
      <c r="AT1" s="5"/>
      <c r="AU1" s="18"/>
      <c r="AV1" s="18"/>
      <c r="AW1" s="5">
        <f aca="true" t="shared" si="2" ref="AW1:AW32">COUNT(AJ1:AV1)</f>
        <v>7</v>
      </c>
      <c r="AX1" s="9">
        <f aca="true" t="shared" si="3" ref="AX1:AX32">AVERAGE(V1:AH1)</f>
        <v>10.666666666666666</v>
      </c>
      <c r="AY1" s="5"/>
      <c r="AZ1" s="19">
        <f aca="true" t="shared" si="4" ref="AZ1:AZ32">AJ1+AK1+AL1+AM1+AN1+AO1+AP1+AQ1+AR1+AS1+AT1+AU1+AV1</f>
        <v>615</v>
      </c>
      <c r="BA1" s="5"/>
      <c r="BB1" s="5"/>
      <c r="BC1" s="5"/>
      <c r="BD1" s="5"/>
      <c r="BE1" s="5"/>
      <c r="BF1" s="3"/>
    </row>
    <row r="2" spans="1:58" ht="13.5">
      <c r="A2" s="11" t="s">
        <v>0</v>
      </c>
      <c r="B2" s="10">
        <v>2</v>
      </c>
      <c r="C2" s="11" t="s">
        <v>20</v>
      </c>
      <c r="D2" s="12">
        <v>5589</v>
      </c>
      <c r="E2" s="12"/>
      <c r="F2" s="12"/>
      <c r="G2" s="12" t="s">
        <v>172</v>
      </c>
      <c r="H2" s="13" t="s">
        <v>21</v>
      </c>
      <c r="I2" s="12" t="s">
        <v>22</v>
      </c>
      <c r="J2" s="14">
        <v>0.85</v>
      </c>
      <c r="K2" s="7"/>
      <c r="L2" s="6">
        <f t="shared" si="0"/>
        <v>0.85</v>
      </c>
      <c r="M2" s="30"/>
      <c r="N2" s="15"/>
      <c r="O2" s="16"/>
      <c r="P2" s="15"/>
      <c r="Q2" s="9">
        <f t="shared" si="1"/>
        <v>0</v>
      </c>
      <c r="R2" s="12"/>
      <c r="S2" s="12">
        <v>533</v>
      </c>
      <c r="T2" s="32">
        <v>23</v>
      </c>
      <c r="U2" s="11"/>
      <c r="V2" s="12">
        <v>23</v>
      </c>
      <c r="W2" s="12">
        <v>14</v>
      </c>
      <c r="X2" s="12">
        <v>6</v>
      </c>
      <c r="Y2" s="12"/>
      <c r="Z2" s="12"/>
      <c r="AA2" s="12">
        <v>1</v>
      </c>
      <c r="AB2" s="12">
        <v>2</v>
      </c>
      <c r="AC2" s="12">
        <v>27</v>
      </c>
      <c r="AD2" s="12"/>
      <c r="AE2" s="12"/>
      <c r="AF2" s="12"/>
      <c r="AG2" s="12"/>
      <c r="AH2" s="12"/>
      <c r="AI2" s="12"/>
      <c r="AJ2" s="12">
        <v>78</v>
      </c>
      <c r="AK2" s="12">
        <v>87</v>
      </c>
      <c r="AL2" s="12">
        <v>95</v>
      </c>
      <c r="AM2" s="12"/>
      <c r="AN2" s="12"/>
      <c r="AO2" s="12">
        <v>100</v>
      </c>
      <c r="AP2" s="12">
        <v>99</v>
      </c>
      <c r="AQ2" s="12">
        <v>74</v>
      </c>
      <c r="AR2" s="12"/>
      <c r="AS2" s="12"/>
      <c r="AT2" s="12"/>
      <c r="AU2" s="12"/>
      <c r="AV2" s="20"/>
      <c r="AW2" s="5">
        <f t="shared" si="2"/>
        <v>6</v>
      </c>
      <c r="AX2" s="9">
        <f t="shared" si="3"/>
        <v>12.166666666666666</v>
      </c>
      <c r="AY2" s="12"/>
      <c r="AZ2" s="19">
        <f t="shared" si="4"/>
        <v>533</v>
      </c>
      <c r="BA2" s="12"/>
      <c r="BB2" s="12"/>
      <c r="BC2" s="12"/>
      <c r="BD2" s="12"/>
      <c r="BE2" s="12"/>
      <c r="BF2" s="10"/>
    </row>
    <row r="3" spans="1:58" ht="13.5">
      <c r="A3" s="11" t="s">
        <v>0</v>
      </c>
      <c r="B3" s="10">
        <v>3</v>
      </c>
      <c r="C3" s="11" t="s">
        <v>23</v>
      </c>
      <c r="D3" s="12">
        <v>5824</v>
      </c>
      <c r="E3" s="12"/>
      <c r="F3" s="12"/>
      <c r="G3" s="12" t="s">
        <v>173</v>
      </c>
      <c r="H3" s="17" t="s">
        <v>24</v>
      </c>
      <c r="I3" s="12" t="s">
        <v>8</v>
      </c>
      <c r="J3" s="14">
        <v>0.83</v>
      </c>
      <c r="K3" s="7"/>
      <c r="L3" s="6">
        <f t="shared" si="0"/>
        <v>0.83</v>
      </c>
      <c r="M3" s="12"/>
      <c r="N3" s="2"/>
      <c r="O3" s="12"/>
      <c r="P3" s="12"/>
      <c r="Q3" s="9">
        <f t="shared" si="1"/>
        <v>0</v>
      </c>
      <c r="R3" s="12"/>
      <c r="S3" s="12">
        <v>0</v>
      </c>
      <c r="T3" s="32"/>
      <c r="U3" s="11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5">
        <f t="shared" si="2"/>
        <v>0</v>
      </c>
      <c r="AX3" s="9" t="e">
        <f t="shared" si="3"/>
        <v>#DIV/0!</v>
      </c>
      <c r="AY3" s="12"/>
      <c r="AZ3" s="19">
        <f t="shared" si="4"/>
        <v>0</v>
      </c>
      <c r="BA3" s="12"/>
      <c r="BB3" s="12"/>
      <c r="BC3" s="12"/>
      <c r="BD3" s="12"/>
      <c r="BE3" s="12"/>
      <c r="BF3" s="10"/>
    </row>
    <row r="4" spans="1:58" ht="13.5">
      <c r="A4" s="11" t="s">
        <v>0</v>
      </c>
      <c r="B4" s="10">
        <v>4</v>
      </c>
      <c r="C4" s="11" t="s">
        <v>25</v>
      </c>
      <c r="D4" s="12">
        <v>2377</v>
      </c>
      <c r="E4" s="12"/>
      <c r="F4" s="12"/>
      <c r="G4" s="12" t="s">
        <v>174</v>
      </c>
      <c r="H4" s="12" t="s">
        <v>26</v>
      </c>
      <c r="I4" s="5" t="s">
        <v>19</v>
      </c>
      <c r="J4" s="14">
        <v>0.79</v>
      </c>
      <c r="K4" s="7"/>
      <c r="L4" s="6">
        <f t="shared" si="0"/>
        <v>0.79</v>
      </c>
      <c r="M4" s="12"/>
      <c r="N4" s="15"/>
      <c r="O4" s="12"/>
      <c r="P4" s="12"/>
      <c r="Q4" s="9">
        <f t="shared" si="1"/>
        <v>0</v>
      </c>
      <c r="R4" s="12"/>
      <c r="S4" s="12">
        <v>670</v>
      </c>
      <c r="T4" s="32">
        <v>7</v>
      </c>
      <c r="U4" s="11"/>
      <c r="V4" s="12">
        <v>25</v>
      </c>
      <c r="W4" s="12" t="s">
        <v>175</v>
      </c>
      <c r="X4" s="12">
        <v>12</v>
      </c>
      <c r="Y4" s="12">
        <v>9</v>
      </c>
      <c r="Z4" s="12">
        <v>19</v>
      </c>
      <c r="AA4" s="12">
        <v>11</v>
      </c>
      <c r="AB4" s="12">
        <v>13</v>
      </c>
      <c r="AC4" s="12">
        <v>19</v>
      </c>
      <c r="AD4" s="12"/>
      <c r="AE4" s="12"/>
      <c r="AF4" s="12"/>
      <c r="AG4" s="12"/>
      <c r="AH4" s="12"/>
      <c r="AI4" s="12"/>
      <c r="AJ4" s="12">
        <v>76</v>
      </c>
      <c r="AK4" s="12">
        <v>71</v>
      </c>
      <c r="AL4" s="12">
        <v>89</v>
      </c>
      <c r="AM4" s="12">
        <v>92</v>
      </c>
      <c r="AN4" s="12">
        <v>82</v>
      </c>
      <c r="AO4" s="12">
        <v>90</v>
      </c>
      <c r="AP4" s="12">
        <v>88</v>
      </c>
      <c r="AQ4" s="12">
        <v>82</v>
      </c>
      <c r="AR4" s="12"/>
      <c r="AS4" s="12"/>
      <c r="AT4" s="12"/>
      <c r="AU4" s="12"/>
      <c r="AV4" s="12"/>
      <c r="AW4" s="5">
        <f t="shared" si="2"/>
        <v>8</v>
      </c>
      <c r="AX4" s="9">
        <f t="shared" si="3"/>
        <v>15.428571428571429</v>
      </c>
      <c r="AY4" s="12"/>
      <c r="AZ4" s="19">
        <f t="shared" si="4"/>
        <v>670</v>
      </c>
      <c r="BA4" s="12"/>
      <c r="BB4" s="12"/>
      <c r="BC4" s="12"/>
      <c r="BD4" s="12"/>
      <c r="BE4" s="12"/>
      <c r="BF4" s="10"/>
    </row>
    <row r="5" spans="1:58" ht="13.5">
      <c r="A5" s="11" t="s">
        <v>0</v>
      </c>
      <c r="B5" s="10">
        <v>5</v>
      </c>
      <c r="C5" s="11" t="s">
        <v>27</v>
      </c>
      <c r="D5" s="12">
        <v>5844</v>
      </c>
      <c r="E5" s="12"/>
      <c r="F5" s="12"/>
      <c r="G5" s="12" t="s">
        <v>176</v>
      </c>
      <c r="H5" s="12" t="s">
        <v>28</v>
      </c>
      <c r="I5" s="12" t="s">
        <v>9</v>
      </c>
      <c r="J5" s="14">
        <v>0.77</v>
      </c>
      <c r="K5" s="7"/>
      <c r="L5" s="6">
        <f t="shared" si="0"/>
        <v>0.77</v>
      </c>
      <c r="M5" s="12"/>
      <c r="N5" s="12"/>
      <c r="O5" s="12"/>
      <c r="P5" s="12"/>
      <c r="Q5" s="9">
        <f t="shared" si="1"/>
        <v>0</v>
      </c>
      <c r="R5" s="12"/>
      <c r="S5" s="12">
        <v>654</v>
      </c>
      <c r="T5" s="32">
        <v>9</v>
      </c>
      <c r="U5" s="11"/>
      <c r="V5" s="12" t="s">
        <v>177</v>
      </c>
      <c r="W5" s="12">
        <v>5</v>
      </c>
      <c r="X5" s="12">
        <v>15</v>
      </c>
      <c r="Y5" s="12">
        <v>32</v>
      </c>
      <c r="Z5" s="12">
        <v>11</v>
      </c>
      <c r="AA5" s="12">
        <v>8</v>
      </c>
      <c r="AB5" s="12">
        <v>35</v>
      </c>
      <c r="AC5" s="12">
        <v>20</v>
      </c>
      <c r="AD5" s="12"/>
      <c r="AE5" s="12"/>
      <c r="AF5" s="12"/>
      <c r="AG5" s="12"/>
      <c r="AH5" s="12"/>
      <c r="AI5" s="12"/>
      <c r="AJ5" s="12">
        <v>73</v>
      </c>
      <c r="AK5" s="12">
        <v>96</v>
      </c>
      <c r="AL5" s="12">
        <v>86</v>
      </c>
      <c r="AM5" s="12">
        <v>69</v>
      </c>
      <c r="AN5" s="12">
        <v>90</v>
      </c>
      <c r="AO5" s="12">
        <v>93</v>
      </c>
      <c r="AP5" s="12">
        <v>66</v>
      </c>
      <c r="AQ5" s="12">
        <v>81</v>
      </c>
      <c r="AR5" s="12"/>
      <c r="AS5" s="12"/>
      <c r="AT5" s="12"/>
      <c r="AU5" s="12"/>
      <c r="AV5" s="12"/>
      <c r="AW5" s="5">
        <f t="shared" si="2"/>
        <v>8</v>
      </c>
      <c r="AX5" s="9">
        <f t="shared" si="3"/>
        <v>18</v>
      </c>
      <c r="AY5" s="12"/>
      <c r="AZ5" s="19">
        <f t="shared" si="4"/>
        <v>654</v>
      </c>
      <c r="BA5" s="12"/>
      <c r="BB5" s="12"/>
      <c r="BC5" s="12"/>
      <c r="BD5" s="12"/>
      <c r="BE5" s="12"/>
      <c r="BF5" s="10"/>
    </row>
    <row r="6" spans="1:58" ht="13.5">
      <c r="A6" s="11" t="s">
        <v>0</v>
      </c>
      <c r="B6" s="10">
        <v>6</v>
      </c>
      <c r="C6" s="11" t="s">
        <v>29</v>
      </c>
      <c r="D6" s="12">
        <v>777</v>
      </c>
      <c r="E6" s="12"/>
      <c r="F6" s="12"/>
      <c r="G6" s="12" t="s">
        <v>178</v>
      </c>
      <c r="H6" s="12" t="s">
        <v>179</v>
      </c>
      <c r="I6" s="12" t="s">
        <v>8</v>
      </c>
      <c r="J6" s="14">
        <v>0.76</v>
      </c>
      <c r="K6" s="7"/>
      <c r="L6" s="6">
        <f t="shared" si="0"/>
        <v>0.76</v>
      </c>
      <c r="M6" s="12"/>
      <c r="N6" s="12"/>
      <c r="O6" s="12"/>
      <c r="P6" s="12"/>
      <c r="Q6" s="9">
        <f t="shared" si="1"/>
        <v>0</v>
      </c>
      <c r="R6" s="12"/>
      <c r="S6" s="12">
        <v>698</v>
      </c>
      <c r="T6" s="32">
        <v>3</v>
      </c>
      <c r="U6" s="11"/>
      <c r="V6" s="12">
        <v>24</v>
      </c>
      <c r="W6" s="12">
        <v>11</v>
      </c>
      <c r="X6" s="12">
        <v>19</v>
      </c>
      <c r="Y6" s="12">
        <v>18</v>
      </c>
      <c r="Z6" s="12">
        <v>10</v>
      </c>
      <c r="AA6" s="12">
        <v>7</v>
      </c>
      <c r="AB6" s="12">
        <v>14</v>
      </c>
      <c r="AC6" s="12">
        <v>7</v>
      </c>
      <c r="AD6" s="12"/>
      <c r="AE6" s="12"/>
      <c r="AF6" s="12"/>
      <c r="AG6" s="12"/>
      <c r="AH6" s="12"/>
      <c r="AI6" s="12"/>
      <c r="AJ6" s="12">
        <v>77</v>
      </c>
      <c r="AK6" s="12">
        <v>90</v>
      </c>
      <c r="AL6" s="12">
        <v>82</v>
      </c>
      <c r="AM6" s="12">
        <v>83</v>
      </c>
      <c r="AN6" s="12">
        <v>91</v>
      </c>
      <c r="AO6" s="12">
        <v>94</v>
      </c>
      <c r="AP6" s="12">
        <v>87</v>
      </c>
      <c r="AQ6" s="12">
        <v>94</v>
      </c>
      <c r="AR6" s="12"/>
      <c r="AS6" s="12"/>
      <c r="AT6" s="12"/>
      <c r="AU6" s="12"/>
      <c r="AV6" s="12"/>
      <c r="AW6" s="5">
        <f t="shared" si="2"/>
        <v>8</v>
      </c>
      <c r="AX6" s="9">
        <f t="shared" si="3"/>
        <v>13.75</v>
      </c>
      <c r="AY6" s="12"/>
      <c r="AZ6" s="19">
        <f t="shared" si="4"/>
        <v>698</v>
      </c>
      <c r="BA6" s="12"/>
      <c r="BB6" s="12"/>
      <c r="BC6" s="12"/>
      <c r="BD6" s="12"/>
      <c r="BE6" s="12"/>
      <c r="BF6" s="10"/>
    </row>
    <row r="7" spans="1:58" ht="13.5">
      <c r="A7" s="11" t="s">
        <v>0</v>
      </c>
      <c r="B7" s="10">
        <v>7</v>
      </c>
      <c r="C7" s="11" t="s">
        <v>30</v>
      </c>
      <c r="D7" s="12">
        <v>759</v>
      </c>
      <c r="E7" s="12"/>
      <c r="F7" s="12"/>
      <c r="G7" s="12" t="s">
        <v>180</v>
      </c>
      <c r="H7" s="12" t="s">
        <v>179</v>
      </c>
      <c r="I7" s="12" t="s">
        <v>8</v>
      </c>
      <c r="J7" s="14">
        <v>0.76</v>
      </c>
      <c r="K7" s="7"/>
      <c r="L7" s="6">
        <f t="shared" si="0"/>
        <v>0.76</v>
      </c>
      <c r="M7" s="12"/>
      <c r="N7" s="12"/>
      <c r="O7" s="12"/>
      <c r="P7" s="12"/>
      <c r="Q7" s="9">
        <f t="shared" si="1"/>
        <v>0</v>
      </c>
      <c r="R7" s="12"/>
      <c r="S7" s="12">
        <v>648</v>
      </c>
      <c r="T7" s="32">
        <v>11</v>
      </c>
      <c r="U7" s="11"/>
      <c r="V7" s="12">
        <v>17</v>
      </c>
      <c r="W7" s="12">
        <v>21</v>
      </c>
      <c r="X7" s="12">
        <v>17</v>
      </c>
      <c r="Y7" s="12">
        <v>22</v>
      </c>
      <c r="Z7" s="12">
        <v>16</v>
      </c>
      <c r="AA7" s="12">
        <v>14</v>
      </c>
      <c r="AB7" s="12">
        <v>22</v>
      </c>
      <c r="AC7" s="12">
        <v>30</v>
      </c>
      <c r="AD7" s="12"/>
      <c r="AE7" s="12"/>
      <c r="AF7" s="12"/>
      <c r="AG7" s="12"/>
      <c r="AH7" s="12"/>
      <c r="AI7" s="12"/>
      <c r="AJ7" s="12">
        <v>84</v>
      </c>
      <c r="AK7" s="12">
        <v>79</v>
      </c>
      <c r="AL7" s="12">
        <v>84</v>
      </c>
      <c r="AM7" s="12">
        <v>79</v>
      </c>
      <c r="AN7" s="12">
        <v>85</v>
      </c>
      <c r="AO7" s="12">
        <v>87</v>
      </c>
      <c r="AP7" s="12">
        <v>79</v>
      </c>
      <c r="AQ7" s="12">
        <v>71</v>
      </c>
      <c r="AR7" s="12"/>
      <c r="AS7" s="12"/>
      <c r="AT7" s="12"/>
      <c r="AU7" s="12"/>
      <c r="AV7" s="12"/>
      <c r="AW7" s="5">
        <f t="shared" si="2"/>
        <v>8</v>
      </c>
      <c r="AX7" s="9">
        <f t="shared" si="3"/>
        <v>19.875</v>
      </c>
      <c r="AY7" s="12"/>
      <c r="AZ7" s="19">
        <f t="shared" si="4"/>
        <v>648</v>
      </c>
      <c r="BA7" s="12"/>
      <c r="BB7" s="12"/>
      <c r="BC7" s="12"/>
      <c r="BD7" s="12"/>
      <c r="BE7" s="12"/>
      <c r="BF7" s="10"/>
    </row>
    <row r="8" spans="1:58" ht="13.5">
      <c r="A8" s="11" t="s">
        <v>0</v>
      </c>
      <c r="B8" s="10">
        <v>8</v>
      </c>
      <c r="C8" s="11" t="s">
        <v>31</v>
      </c>
      <c r="D8" s="12">
        <v>721</v>
      </c>
      <c r="E8" s="12"/>
      <c r="F8" s="12"/>
      <c r="G8" s="12" t="s">
        <v>1</v>
      </c>
      <c r="H8" s="12" t="s">
        <v>181</v>
      </c>
      <c r="I8" s="12" t="s">
        <v>32</v>
      </c>
      <c r="J8" s="14">
        <v>0.76</v>
      </c>
      <c r="K8" s="7"/>
      <c r="L8" s="6">
        <f t="shared" si="0"/>
        <v>0.76</v>
      </c>
      <c r="M8" s="12"/>
      <c r="N8" s="12"/>
      <c r="O8" s="12"/>
      <c r="P8" s="12"/>
      <c r="Q8" s="9">
        <f t="shared" si="1"/>
        <v>0</v>
      </c>
      <c r="R8" s="12"/>
      <c r="S8" s="12">
        <v>567</v>
      </c>
      <c r="T8" s="32">
        <v>20</v>
      </c>
      <c r="U8" s="11"/>
      <c r="V8" s="12" t="s">
        <v>182</v>
      </c>
      <c r="W8" s="12"/>
      <c r="X8" s="12">
        <v>9</v>
      </c>
      <c r="Y8" s="12">
        <v>31</v>
      </c>
      <c r="Z8" s="12">
        <v>18</v>
      </c>
      <c r="AA8" s="12">
        <v>16</v>
      </c>
      <c r="AB8" s="12">
        <v>23</v>
      </c>
      <c r="AC8" s="12">
        <v>15</v>
      </c>
      <c r="AD8" s="12"/>
      <c r="AE8" s="12"/>
      <c r="AF8" s="12"/>
      <c r="AG8" s="12"/>
      <c r="AH8" s="12"/>
      <c r="AI8" s="12"/>
      <c r="AJ8" s="12">
        <v>73</v>
      </c>
      <c r="AK8" s="12"/>
      <c r="AL8" s="12">
        <v>92</v>
      </c>
      <c r="AM8" s="12">
        <v>70</v>
      </c>
      <c r="AN8" s="12">
        <v>83</v>
      </c>
      <c r="AO8" s="12">
        <v>85</v>
      </c>
      <c r="AP8" s="12">
        <v>78</v>
      </c>
      <c r="AQ8" s="12">
        <v>86</v>
      </c>
      <c r="AR8" s="12"/>
      <c r="AS8" s="12"/>
      <c r="AT8" s="12"/>
      <c r="AU8" s="12"/>
      <c r="AV8" s="12"/>
      <c r="AW8" s="5">
        <f t="shared" si="2"/>
        <v>7</v>
      </c>
      <c r="AX8" s="9">
        <f t="shared" si="3"/>
        <v>18.666666666666668</v>
      </c>
      <c r="AY8" s="12"/>
      <c r="AZ8" s="19">
        <f t="shared" si="4"/>
        <v>567</v>
      </c>
      <c r="BA8" s="12"/>
      <c r="BB8" s="12"/>
      <c r="BC8" s="12"/>
      <c r="BD8" s="12"/>
      <c r="BE8" s="12"/>
      <c r="BF8" s="10"/>
    </row>
    <row r="9" spans="1:58" ht="13.5">
      <c r="A9" s="11" t="s">
        <v>0</v>
      </c>
      <c r="B9" s="10">
        <v>9</v>
      </c>
      <c r="C9" s="11" t="s">
        <v>33</v>
      </c>
      <c r="D9" s="12">
        <v>5907</v>
      </c>
      <c r="E9" s="12"/>
      <c r="F9" s="12"/>
      <c r="G9" s="12" t="s">
        <v>183</v>
      </c>
      <c r="H9" s="12" t="s">
        <v>34</v>
      </c>
      <c r="I9" s="12" t="s">
        <v>19</v>
      </c>
      <c r="J9" s="14">
        <v>0.76</v>
      </c>
      <c r="K9" s="7"/>
      <c r="L9" s="6">
        <f t="shared" si="0"/>
        <v>0.76</v>
      </c>
      <c r="M9" s="12"/>
      <c r="N9" s="12"/>
      <c r="O9" s="21"/>
      <c r="P9" s="21"/>
      <c r="Q9" s="22">
        <f t="shared" si="1"/>
        <v>0</v>
      </c>
      <c r="R9" s="21"/>
      <c r="S9" s="21">
        <v>485</v>
      </c>
      <c r="T9" s="33">
        <v>28</v>
      </c>
      <c r="U9" s="11"/>
      <c r="V9" s="12"/>
      <c r="W9" s="12"/>
      <c r="X9" s="12">
        <v>33</v>
      </c>
      <c r="Y9" s="12">
        <v>25</v>
      </c>
      <c r="Z9" s="12">
        <v>2</v>
      </c>
      <c r="AA9" s="12">
        <v>28</v>
      </c>
      <c r="AB9" s="12">
        <v>21</v>
      </c>
      <c r="AC9" s="12">
        <v>11</v>
      </c>
      <c r="AD9" s="12"/>
      <c r="AE9" s="12"/>
      <c r="AF9" s="12"/>
      <c r="AG9" s="12"/>
      <c r="AH9" s="12"/>
      <c r="AI9" s="12"/>
      <c r="AJ9" s="12"/>
      <c r="AK9" s="12"/>
      <c r="AL9" s="12">
        <v>67</v>
      </c>
      <c r="AM9" s="12">
        <v>76</v>
      </c>
      <c r="AN9" s="12">
        <v>99</v>
      </c>
      <c r="AO9" s="12">
        <v>73</v>
      </c>
      <c r="AP9" s="12">
        <v>80</v>
      </c>
      <c r="AQ9" s="12">
        <v>90</v>
      </c>
      <c r="AR9" s="12"/>
      <c r="AS9" s="12"/>
      <c r="AT9" s="12"/>
      <c r="AU9" s="12"/>
      <c r="AV9" s="12"/>
      <c r="AW9" s="5">
        <f t="shared" si="2"/>
        <v>6</v>
      </c>
      <c r="AX9" s="9">
        <f t="shared" si="3"/>
        <v>20</v>
      </c>
      <c r="AY9" s="12"/>
      <c r="AZ9" s="19">
        <f t="shared" si="4"/>
        <v>485</v>
      </c>
      <c r="BA9" s="12"/>
      <c r="BB9" s="12"/>
      <c r="BC9" s="12"/>
      <c r="BD9" s="12"/>
      <c r="BE9" s="12"/>
      <c r="BF9" s="10"/>
    </row>
    <row r="10" spans="1:58" ht="13.5">
      <c r="A10" s="11" t="s">
        <v>0</v>
      </c>
      <c r="B10" s="10">
        <v>10</v>
      </c>
      <c r="C10" s="11" t="s">
        <v>35</v>
      </c>
      <c r="D10" s="12">
        <v>3556</v>
      </c>
      <c r="E10" s="12"/>
      <c r="F10" s="12"/>
      <c r="G10" s="12" t="s">
        <v>184</v>
      </c>
      <c r="H10" s="12" t="s">
        <v>179</v>
      </c>
      <c r="I10" s="12" t="s">
        <v>9</v>
      </c>
      <c r="J10" s="14">
        <v>0.76</v>
      </c>
      <c r="K10" s="7"/>
      <c r="L10" s="6">
        <f t="shared" si="0"/>
        <v>0.76</v>
      </c>
      <c r="M10" s="12"/>
      <c r="N10" s="12"/>
      <c r="O10" s="23"/>
      <c r="P10" s="23"/>
      <c r="Q10" s="24">
        <f t="shared" si="1"/>
        <v>0</v>
      </c>
      <c r="R10" s="23"/>
      <c r="S10" s="23">
        <v>491</v>
      </c>
      <c r="T10" s="34">
        <v>27</v>
      </c>
      <c r="U10" s="11"/>
      <c r="V10" s="12">
        <v>26</v>
      </c>
      <c r="W10" s="12">
        <v>8</v>
      </c>
      <c r="X10" s="12">
        <v>13</v>
      </c>
      <c r="Y10" s="12">
        <v>23</v>
      </c>
      <c r="Z10" s="12" t="s">
        <v>177</v>
      </c>
      <c r="AA10" s="12"/>
      <c r="AB10" s="12"/>
      <c r="AC10" s="12">
        <v>10</v>
      </c>
      <c r="AD10" s="12"/>
      <c r="AE10" s="12"/>
      <c r="AF10" s="12"/>
      <c r="AG10" s="12"/>
      <c r="AH10" s="12"/>
      <c r="AI10" s="12"/>
      <c r="AJ10" s="12">
        <v>75</v>
      </c>
      <c r="AK10" s="12">
        <v>93</v>
      </c>
      <c r="AL10" s="12">
        <v>88</v>
      </c>
      <c r="AM10" s="12">
        <v>78</v>
      </c>
      <c r="AN10" s="12">
        <v>66</v>
      </c>
      <c r="AO10" s="12"/>
      <c r="AP10" s="12"/>
      <c r="AQ10" s="12">
        <v>91</v>
      </c>
      <c r="AR10" s="12"/>
      <c r="AS10" s="12"/>
      <c r="AT10" s="12"/>
      <c r="AU10" s="12"/>
      <c r="AV10" s="12"/>
      <c r="AW10" s="5">
        <f t="shared" si="2"/>
        <v>6</v>
      </c>
      <c r="AX10" s="9">
        <f t="shared" si="3"/>
        <v>16</v>
      </c>
      <c r="AY10" s="12"/>
      <c r="AZ10" s="19">
        <f t="shared" si="4"/>
        <v>491</v>
      </c>
      <c r="BA10" s="12"/>
      <c r="BB10" s="12"/>
      <c r="BC10" s="12"/>
      <c r="BD10" s="12"/>
      <c r="BE10" s="12"/>
      <c r="BF10" s="10"/>
    </row>
    <row r="11" spans="1:58" ht="13.5">
      <c r="A11" s="11" t="s">
        <v>0</v>
      </c>
      <c r="B11" s="10">
        <v>11</v>
      </c>
      <c r="C11" s="11" t="s">
        <v>36</v>
      </c>
      <c r="D11" s="12">
        <v>5355</v>
      </c>
      <c r="E11" s="12"/>
      <c r="F11" s="12"/>
      <c r="G11" s="12" t="s">
        <v>185</v>
      </c>
      <c r="H11" s="20" t="s">
        <v>37</v>
      </c>
      <c r="I11" s="12" t="s">
        <v>9</v>
      </c>
      <c r="J11" s="14">
        <v>0.76</v>
      </c>
      <c r="K11" s="7"/>
      <c r="L11" s="6">
        <f t="shared" si="0"/>
        <v>0.76</v>
      </c>
      <c r="M11" s="12"/>
      <c r="N11" s="12"/>
      <c r="O11" s="12"/>
      <c r="P11" s="12"/>
      <c r="Q11" s="25">
        <f t="shared" si="1"/>
        <v>0</v>
      </c>
      <c r="R11" s="12"/>
      <c r="S11" s="12">
        <v>671</v>
      </c>
      <c r="T11" s="32">
        <v>6</v>
      </c>
      <c r="U11" s="11"/>
      <c r="V11" s="12">
        <v>22</v>
      </c>
      <c r="W11" s="12">
        <v>24</v>
      </c>
      <c r="X11" s="12">
        <v>20</v>
      </c>
      <c r="Y11" s="12">
        <v>4</v>
      </c>
      <c r="Z11" s="12">
        <v>20</v>
      </c>
      <c r="AA11" s="12" t="s">
        <v>186</v>
      </c>
      <c r="AB11" s="12" t="s">
        <v>186</v>
      </c>
      <c r="AC11" s="12">
        <v>12</v>
      </c>
      <c r="AD11" s="12"/>
      <c r="AE11" s="12"/>
      <c r="AF11" s="12"/>
      <c r="AG11" s="12"/>
      <c r="AH11" s="12"/>
      <c r="AI11" s="12"/>
      <c r="AJ11" s="12">
        <v>79</v>
      </c>
      <c r="AK11" s="12">
        <v>76</v>
      </c>
      <c r="AL11" s="12">
        <v>81</v>
      </c>
      <c r="AM11" s="12">
        <v>97</v>
      </c>
      <c r="AN11" s="12">
        <v>81</v>
      </c>
      <c r="AO11" s="12">
        <v>84</v>
      </c>
      <c r="AP11" s="12">
        <v>84</v>
      </c>
      <c r="AQ11" s="12">
        <v>89</v>
      </c>
      <c r="AR11" s="12"/>
      <c r="AS11" s="12"/>
      <c r="AT11" s="12"/>
      <c r="AU11" s="12"/>
      <c r="AV11" s="12"/>
      <c r="AW11" s="5">
        <f t="shared" si="2"/>
        <v>8</v>
      </c>
      <c r="AX11" s="9">
        <f t="shared" si="3"/>
        <v>17</v>
      </c>
      <c r="AY11" s="12"/>
      <c r="AZ11" s="19">
        <f t="shared" si="4"/>
        <v>671</v>
      </c>
      <c r="BA11" s="12"/>
      <c r="BB11" s="12"/>
      <c r="BC11" s="12"/>
      <c r="BD11" s="12"/>
      <c r="BE11" s="12"/>
      <c r="BF11" s="10"/>
    </row>
    <row r="12" spans="1:58" ht="13.5">
      <c r="A12" s="11" t="s">
        <v>0</v>
      </c>
      <c r="B12" s="10">
        <v>12</v>
      </c>
      <c r="C12" s="26" t="s">
        <v>38</v>
      </c>
      <c r="D12" s="12">
        <v>2914</v>
      </c>
      <c r="E12" s="12"/>
      <c r="F12" s="12"/>
      <c r="G12" s="12" t="s">
        <v>187</v>
      </c>
      <c r="H12" s="20" t="s">
        <v>39</v>
      </c>
      <c r="I12" s="12" t="s">
        <v>8</v>
      </c>
      <c r="J12" s="14">
        <v>0.75</v>
      </c>
      <c r="K12" s="7"/>
      <c r="L12" s="6">
        <f t="shared" si="0"/>
        <v>0.75</v>
      </c>
      <c r="M12" s="12"/>
      <c r="N12" s="12"/>
      <c r="O12" s="12"/>
      <c r="P12" s="12"/>
      <c r="Q12" s="25">
        <f t="shared" si="1"/>
        <v>0</v>
      </c>
      <c r="R12" s="12"/>
      <c r="S12" s="12">
        <v>678</v>
      </c>
      <c r="T12" s="32">
        <v>5</v>
      </c>
      <c r="U12" s="11"/>
      <c r="V12" s="12" t="s">
        <v>188</v>
      </c>
      <c r="W12" s="12" t="s">
        <v>188</v>
      </c>
      <c r="X12" s="12">
        <v>29</v>
      </c>
      <c r="Y12" s="12">
        <v>6</v>
      </c>
      <c r="Z12" s="12">
        <v>12</v>
      </c>
      <c r="AA12" s="12">
        <v>4</v>
      </c>
      <c r="AB12" s="12">
        <v>18</v>
      </c>
      <c r="AC12" s="12">
        <v>32</v>
      </c>
      <c r="AD12" s="12"/>
      <c r="AE12" s="12"/>
      <c r="AF12" s="12"/>
      <c r="AG12" s="12"/>
      <c r="AH12" s="12"/>
      <c r="AI12" s="12"/>
      <c r="AJ12" s="12">
        <v>86</v>
      </c>
      <c r="AK12" s="12">
        <v>87</v>
      </c>
      <c r="AL12" s="12">
        <v>72</v>
      </c>
      <c r="AM12" s="12">
        <v>95</v>
      </c>
      <c r="AN12" s="12">
        <v>89</v>
      </c>
      <c r="AO12" s="12">
        <v>97</v>
      </c>
      <c r="AP12" s="12">
        <v>83</v>
      </c>
      <c r="AQ12" s="12">
        <v>69</v>
      </c>
      <c r="AR12" s="12"/>
      <c r="AS12" s="12"/>
      <c r="AT12" s="12"/>
      <c r="AU12" s="12"/>
      <c r="AV12" s="12"/>
      <c r="AW12" s="5">
        <f t="shared" si="2"/>
        <v>8</v>
      </c>
      <c r="AX12" s="9">
        <f t="shared" si="3"/>
        <v>16.833333333333332</v>
      </c>
      <c r="AY12" s="12"/>
      <c r="AZ12" s="19">
        <f t="shared" si="4"/>
        <v>678</v>
      </c>
      <c r="BA12" s="12"/>
      <c r="BB12" s="12"/>
      <c r="BC12" s="12"/>
      <c r="BD12" s="12"/>
      <c r="BE12" s="12"/>
      <c r="BF12" s="10"/>
    </row>
    <row r="13" spans="1:58" ht="13.5">
      <c r="A13" s="11" t="s">
        <v>0</v>
      </c>
      <c r="B13" s="10">
        <v>13</v>
      </c>
      <c r="C13" s="26" t="s">
        <v>40</v>
      </c>
      <c r="D13" s="12">
        <v>5267</v>
      </c>
      <c r="E13" s="12"/>
      <c r="F13" s="12"/>
      <c r="G13" s="12" t="s">
        <v>189</v>
      </c>
      <c r="H13" s="27" t="s">
        <v>41</v>
      </c>
      <c r="I13" s="12" t="s">
        <v>8</v>
      </c>
      <c r="J13" s="14">
        <v>0.75</v>
      </c>
      <c r="K13" s="7"/>
      <c r="L13" s="6">
        <f t="shared" si="0"/>
        <v>0.75</v>
      </c>
      <c r="M13" s="12"/>
      <c r="N13" s="12"/>
      <c r="O13" s="12"/>
      <c r="P13" s="12"/>
      <c r="Q13" s="25">
        <f t="shared" si="1"/>
        <v>0</v>
      </c>
      <c r="R13" s="12"/>
      <c r="S13" s="12">
        <v>718</v>
      </c>
      <c r="T13" s="32">
        <v>1</v>
      </c>
      <c r="U13" s="11"/>
      <c r="V13" s="12">
        <v>20</v>
      </c>
      <c r="W13" s="12">
        <v>17</v>
      </c>
      <c r="X13" s="12">
        <v>7</v>
      </c>
      <c r="Y13" s="12">
        <v>5</v>
      </c>
      <c r="Z13" s="12">
        <v>1</v>
      </c>
      <c r="AA13" s="12">
        <v>29</v>
      </c>
      <c r="AB13" s="12">
        <v>6</v>
      </c>
      <c r="AC13" s="12">
        <v>5</v>
      </c>
      <c r="AD13" s="12"/>
      <c r="AE13" s="12"/>
      <c r="AF13" s="12"/>
      <c r="AG13" s="12"/>
      <c r="AH13" s="12"/>
      <c r="AI13" s="12"/>
      <c r="AJ13" s="12">
        <v>81</v>
      </c>
      <c r="AK13" s="12">
        <v>84</v>
      </c>
      <c r="AL13" s="12">
        <v>94</v>
      </c>
      <c r="AM13" s="12">
        <v>96</v>
      </c>
      <c r="AN13" s="12">
        <v>100</v>
      </c>
      <c r="AO13" s="12">
        <v>72</v>
      </c>
      <c r="AP13" s="12">
        <v>95</v>
      </c>
      <c r="AQ13" s="12">
        <v>96</v>
      </c>
      <c r="AR13" s="12"/>
      <c r="AS13" s="12"/>
      <c r="AT13" s="12"/>
      <c r="AU13" s="12"/>
      <c r="AV13" s="12"/>
      <c r="AW13" s="5">
        <f t="shared" si="2"/>
        <v>8</v>
      </c>
      <c r="AX13" s="9">
        <f t="shared" si="3"/>
        <v>11.25</v>
      </c>
      <c r="AY13" s="12"/>
      <c r="AZ13" s="19">
        <f t="shared" si="4"/>
        <v>718</v>
      </c>
      <c r="BA13" s="12"/>
      <c r="BB13" s="12"/>
      <c r="BC13" s="12"/>
      <c r="BD13" s="12"/>
      <c r="BE13" s="12"/>
      <c r="BF13" s="10"/>
    </row>
    <row r="14" spans="1:58" ht="13.5">
      <c r="A14" s="11" t="s">
        <v>0</v>
      </c>
      <c r="B14" s="10">
        <v>14</v>
      </c>
      <c r="C14" s="26" t="s">
        <v>42</v>
      </c>
      <c r="D14" s="12">
        <v>4806</v>
      </c>
      <c r="E14" s="12"/>
      <c r="F14" s="12"/>
      <c r="G14" s="12" t="s">
        <v>169</v>
      </c>
      <c r="H14" s="20" t="s">
        <v>190</v>
      </c>
      <c r="I14" s="12" t="s">
        <v>191</v>
      </c>
      <c r="J14" s="14">
        <v>0.75</v>
      </c>
      <c r="K14" s="7"/>
      <c r="L14" s="6">
        <f t="shared" si="0"/>
        <v>0.75</v>
      </c>
      <c r="M14" s="12"/>
      <c r="N14" s="12"/>
      <c r="O14" s="12"/>
      <c r="P14" s="12"/>
      <c r="Q14" s="25">
        <f t="shared" si="1"/>
        <v>0</v>
      </c>
      <c r="R14" s="12"/>
      <c r="S14" s="12">
        <v>308</v>
      </c>
      <c r="T14" s="32">
        <v>36</v>
      </c>
      <c r="U14" s="11"/>
      <c r="V14" s="12"/>
      <c r="W14" s="12"/>
      <c r="X14" s="12">
        <v>34</v>
      </c>
      <c r="Y14" s="12"/>
      <c r="Z14" s="12"/>
      <c r="AA14" s="12">
        <v>24</v>
      </c>
      <c r="AB14" s="12">
        <v>24</v>
      </c>
      <c r="AC14" s="12">
        <v>13</v>
      </c>
      <c r="AD14" s="12"/>
      <c r="AE14" s="12"/>
      <c r="AF14" s="12"/>
      <c r="AG14" s="12"/>
      <c r="AH14" s="12"/>
      <c r="AI14" s="12"/>
      <c r="AJ14" s="12"/>
      <c r="AK14" s="12"/>
      <c r="AL14" s="12">
        <v>66</v>
      </c>
      <c r="AM14" s="12"/>
      <c r="AN14" s="12"/>
      <c r="AO14" s="12">
        <v>77</v>
      </c>
      <c r="AP14" s="12">
        <v>77</v>
      </c>
      <c r="AQ14" s="12">
        <v>88</v>
      </c>
      <c r="AR14" s="12"/>
      <c r="AS14" s="12"/>
      <c r="AT14" s="12"/>
      <c r="AU14" s="12"/>
      <c r="AV14" s="12"/>
      <c r="AW14" s="5">
        <f t="shared" si="2"/>
        <v>4</v>
      </c>
      <c r="AX14" s="9">
        <f t="shared" si="3"/>
        <v>23.75</v>
      </c>
      <c r="AY14" s="12"/>
      <c r="AZ14" s="19">
        <f t="shared" si="4"/>
        <v>308</v>
      </c>
      <c r="BA14" s="12"/>
      <c r="BB14" s="12"/>
      <c r="BC14" s="12"/>
      <c r="BD14" s="12"/>
      <c r="BE14" s="12"/>
      <c r="BF14" s="10"/>
    </row>
    <row r="15" spans="1:58" ht="13.5">
      <c r="A15" s="11" t="s">
        <v>0</v>
      </c>
      <c r="B15" s="10">
        <v>15</v>
      </c>
      <c r="C15" s="11" t="s">
        <v>44</v>
      </c>
      <c r="D15" s="12">
        <v>618</v>
      </c>
      <c r="E15" s="12"/>
      <c r="F15" s="12"/>
      <c r="G15" s="12" t="s">
        <v>192</v>
      </c>
      <c r="H15" s="20" t="s">
        <v>45</v>
      </c>
      <c r="I15" s="12" t="s">
        <v>22</v>
      </c>
      <c r="J15" s="14">
        <v>0.74</v>
      </c>
      <c r="K15" s="7"/>
      <c r="L15" s="6">
        <f t="shared" si="0"/>
        <v>0.74</v>
      </c>
      <c r="M15" s="12"/>
      <c r="N15" s="12"/>
      <c r="O15" s="12"/>
      <c r="P15" s="12"/>
      <c r="Q15" s="25">
        <f t="shared" si="1"/>
        <v>0</v>
      </c>
      <c r="R15" s="12"/>
      <c r="S15" s="12">
        <v>627</v>
      </c>
      <c r="T15" s="32">
        <v>14</v>
      </c>
      <c r="U15" s="11"/>
      <c r="V15" s="12" t="s">
        <v>171</v>
      </c>
      <c r="W15" s="12"/>
      <c r="X15" s="12">
        <v>1</v>
      </c>
      <c r="Y15" s="12">
        <v>17</v>
      </c>
      <c r="Z15" s="12">
        <v>5</v>
      </c>
      <c r="AA15" s="12">
        <v>18</v>
      </c>
      <c r="AB15" s="12">
        <v>8</v>
      </c>
      <c r="AC15" s="12">
        <v>3</v>
      </c>
      <c r="AD15" s="12"/>
      <c r="AE15" s="12"/>
      <c r="AF15" s="12"/>
      <c r="AG15" s="12"/>
      <c r="AH15" s="12"/>
      <c r="AI15" s="12"/>
      <c r="AJ15" s="12">
        <v>73</v>
      </c>
      <c r="AK15" s="12"/>
      <c r="AL15" s="12">
        <v>100</v>
      </c>
      <c r="AM15" s="12">
        <v>84</v>
      </c>
      <c r="AN15" s="12">
        <v>96</v>
      </c>
      <c r="AO15" s="12">
        <v>83</v>
      </c>
      <c r="AP15" s="12">
        <v>93</v>
      </c>
      <c r="AQ15" s="12">
        <v>98</v>
      </c>
      <c r="AR15" s="12"/>
      <c r="AS15" s="12"/>
      <c r="AT15" s="12"/>
      <c r="AU15" s="12"/>
      <c r="AV15" s="12"/>
      <c r="AW15" s="5">
        <f t="shared" si="2"/>
        <v>7</v>
      </c>
      <c r="AX15" s="9">
        <f t="shared" si="3"/>
        <v>8.666666666666666</v>
      </c>
      <c r="AY15" s="12"/>
      <c r="AZ15" s="19">
        <f t="shared" si="4"/>
        <v>627</v>
      </c>
      <c r="BA15" s="12"/>
      <c r="BB15" s="12"/>
      <c r="BC15" s="12"/>
      <c r="BD15" s="12"/>
      <c r="BE15" s="12"/>
      <c r="BF15" s="10"/>
    </row>
    <row r="16" spans="1:58" ht="13.5">
      <c r="A16" s="11" t="s">
        <v>0</v>
      </c>
      <c r="B16" s="10">
        <v>16</v>
      </c>
      <c r="C16" s="11" t="s">
        <v>46</v>
      </c>
      <c r="D16" s="12">
        <v>5847</v>
      </c>
      <c r="E16" s="12"/>
      <c r="F16" s="12"/>
      <c r="G16" s="12" t="s">
        <v>193</v>
      </c>
      <c r="H16" s="20" t="s">
        <v>47</v>
      </c>
      <c r="I16" s="12" t="s">
        <v>8</v>
      </c>
      <c r="J16" s="14">
        <v>0.73</v>
      </c>
      <c r="K16" s="7"/>
      <c r="L16" s="6">
        <f t="shared" si="0"/>
        <v>0.73</v>
      </c>
      <c r="M16" s="12"/>
      <c r="N16" s="12"/>
      <c r="O16" s="12"/>
      <c r="P16" s="12"/>
      <c r="Q16" s="25">
        <f t="shared" si="1"/>
        <v>0</v>
      </c>
      <c r="R16" s="12"/>
      <c r="S16" s="12">
        <v>620</v>
      </c>
      <c r="T16" s="32">
        <v>15</v>
      </c>
      <c r="U16" s="11"/>
      <c r="V16" s="12">
        <v>19</v>
      </c>
      <c r="W16" s="12">
        <v>26</v>
      </c>
      <c r="X16" s="12">
        <v>21</v>
      </c>
      <c r="Y16" s="12">
        <v>34</v>
      </c>
      <c r="Z16" s="12">
        <v>25</v>
      </c>
      <c r="AA16" s="12">
        <v>30</v>
      </c>
      <c r="AB16" s="12">
        <v>31</v>
      </c>
      <c r="AC16" s="12">
        <v>1</v>
      </c>
      <c r="AD16" s="12"/>
      <c r="AE16" s="12"/>
      <c r="AF16" s="12"/>
      <c r="AG16" s="12"/>
      <c r="AH16" s="12"/>
      <c r="AI16" s="12"/>
      <c r="AJ16" s="12">
        <v>82</v>
      </c>
      <c r="AK16" s="12">
        <v>74</v>
      </c>
      <c r="AL16" s="12">
        <v>80</v>
      </c>
      <c r="AM16" s="12">
        <v>67</v>
      </c>
      <c r="AN16" s="12">
        <v>76</v>
      </c>
      <c r="AO16" s="12">
        <v>71</v>
      </c>
      <c r="AP16" s="12">
        <v>70</v>
      </c>
      <c r="AQ16" s="12">
        <v>100</v>
      </c>
      <c r="AR16" s="12"/>
      <c r="AS16" s="12"/>
      <c r="AT16" s="12"/>
      <c r="AU16" s="12"/>
      <c r="AV16" s="12"/>
      <c r="AW16" s="5">
        <f t="shared" si="2"/>
        <v>8</v>
      </c>
      <c r="AX16" s="9">
        <f t="shared" si="3"/>
        <v>23.375</v>
      </c>
      <c r="AY16" s="12"/>
      <c r="AZ16" s="19">
        <f t="shared" si="4"/>
        <v>620</v>
      </c>
      <c r="BA16" s="12"/>
      <c r="BB16" s="12"/>
      <c r="BC16" s="12"/>
      <c r="BD16" s="12"/>
      <c r="BE16" s="12"/>
      <c r="BF16" s="10"/>
    </row>
    <row r="17" spans="1:58" ht="13.5">
      <c r="A17" s="11" t="s">
        <v>0</v>
      </c>
      <c r="B17" s="10">
        <v>17</v>
      </c>
      <c r="C17" s="11" t="s">
        <v>48</v>
      </c>
      <c r="D17" s="12">
        <v>4353</v>
      </c>
      <c r="E17" s="12"/>
      <c r="F17" s="12"/>
      <c r="G17" s="12" t="s">
        <v>194</v>
      </c>
      <c r="H17" s="12" t="s">
        <v>49</v>
      </c>
      <c r="I17" s="12" t="s">
        <v>8</v>
      </c>
      <c r="J17" s="14">
        <v>0.73</v>
      </c>
      <c r="K17" s="7"/>
      <c r="L17" s="6">
        <f t="shared" si="0"/>
        <v>0.73</v>
      </c>
      <c r="M17" s="12"/>
      <c r="N17" s="12"/>
      <c r="O17" s="12"/>
      <c r="P17" s="12"/>
      <c r="Q17" s="25">
        <f t="shared" si="1"/>
        <v>0</v>
      </c>
      <c r="R17" s="12"/>
      <c r="S17" s="12">
        <v>363</v>
      </c>
      <c r="T17" s="32">
        <v>30</v>
      </c>
      <c r="U17" s="11"/>
      <c r="V17" s="12"/>
      <c r="W17" s="12"/>
      <c r="X17" s="12"/>
      <c r="Y17" s="12">
        <v>24</v>
      </c>
      <c r="Z17" s="12">
        <v>28</v>
      </c>
      <c r="AA17" s="12">
        <v>32</v>
      </c>
      <c r="AB17" s="12">
        <v>30</v>
      </c>
      <c r="AC17" s="12">
        <v>28</v>
      </c>
      <c r="AD17" s="12"/>
      <c r="AE17" s="12"/>
      <c r="AF17" s="12"/>
      <c r="AG17" s="12"/>
      <c r="AH17" s="12"/>
      <c r="AI17" s="12"/>
      <c r="AJ17" s="12"/>
      <c r="AK17" s="12"/>
      <c r="AL17" s="12"/>
      <c r="AM17" s="12">
        <v>77</v>
      </c>
      <c r="AN17" s="12">
        <v>73</v>
      </c>
      <c r="AO17" s="12">
        <v>69</v>
      </c>
      <c r="AP17" s="12">
        <v>71</v>
      </c>
      <c r="AQ17" s="12">
        <v>73</v>
      </c>
      <c r="AR17" s="12"/>
      <c r="AS17" s="12"/>
      <c r="AT17" s="12"/>
      <c r="AU17" s="12"/>
      <c r="AV17" s="12"/>
      <c r="AW17" s="5">
        <f t="shared" si="2"/>
        <v>5</v>
      </c>
      <c r="AX17" s="9">
        <f t="shared" si="3"/>
        <v>28.4</v>
      </c>
      <c r="AY17" s="12"/>
      <c r="AZ17" s="19">
        <f t="shared" si="4"/>
        <v>363</v>
      </c>
      <c r="BA17" s="12"/>
      <c r="BB17" s="12"/>
      <c r="BC17" s="12"/>
      <c r="BD17" s="12"/>
      <c r="BE17" s="12"/>
      <c r="BF17" s="10"/>
    </row>
    <row r="18" spans="1:58" ht="13.5">
      <c r="A18" s="11" t="s">
        <v>0</v>
      </c>
      <c r="B18" s="10">
        <v>18</v>
      </c>
      <c r="C18" s="11" t="s">
        <v>50</v>
      </c>
      <c r="D18" s="12">
        <v>713</v>
      </c>
      <c r="E18" s="12"/>
      <c r="F18" s="12"/>
      <c r="G18" s="12" t="s">
        <v>195</v>
      </c>
      <c r="H18" s="12" t="s">
        <v>45</v>
      </c>
      <c r="I18" s="12" t="s">
        <v>51</v>
      </c>
      <c r="J18" s="14">
        <v>0.725</v>
      </c>
      <c r="K18" s="7"/>
      <c r="L18" s="6">
        <f t="shared" si="0"/>
        <v>0.725</v>
      </c>
      <c r="M18" s="12"/>
      <c r="N18" s="12"/>
      <c r="O18" s="12"/>
      <c r="P18" s="12"/>
      <c r="Q18" s="25">
        <f t="shared" si="1"/>
        <v>0</v>
      </c>
      <c r="R18" s="12"/>
      <c r="S18" s="12">
        <v>638</v>
      </c>
      <c r="T18" s="32">
        <v>12</v>
      </c>
      <c r="U18" s="11"/>
      <c r="V18" s="12">
        <v>21</v>
      </c>
      <c r="W18" s="12">
        <v>20</v>
      </c>
      <c r="X18" s="12">
        <v>24</v>
      </c>
      <c r="Y18" s="12">
        <v>13</v>
      </c>
      <c r="Z18" s="12">
        <v>21</v>
      </c>
      <c r="AA18" s="12">
        <v>35</v>
      </c>
      <c r="AB18" s="12">
        <v>15</v>
      </c>
      <c r="AC18" s="12">
        <v>21</v>
      </c>
      <c r="AD18" s="12"/>
      <c r="AE18" s="12"/>
      <c r="AF18" s="12"/>
      <c r="AG18" s="12"/>
      <c r="AH18" s="12"/>
      <c r="AI18" s="12"/>
      <c r="AJ18" s="12">
        <v>80</v>
      </c>
      <c r="AK18" s="12">
        <v>81</v>
      </c>
      <c r="AL18" s="12">
        <v>77</v>
      </c>
      <c r="AM18" s="12">
        <v>88</v>
      </c>
      <c r="AN18" s="12">
        <v>80</v>
      </c>
      <c r="AO18" s="12">
        <v>66</v>
      </c>
      <c r="AP18" s="12">
        <v>86</v>
      </c>
      <c r="AQ18" s="12">
        <v>80</v>
      </c>
      <c r="AR18" s="12"/>
      <c r="AS18" s="12"/>
      <c r="AT18" s="12"/>
      <c r="AU18" s="12"/>
      <c r="AV18" s="12"/>
      <c r="AW18" s="5">
        <f t="shared" si="2"/>
        <v>8</v>
      </c>
      <c r="AX18" s="9">
        <f t="shared" si="3"/>
        <v>21.25</v>
      </c>
      <c r="AY18" s="12"/>
      <c r="AZ18" s="19">
        <f t="shared" si="4"/>
        <v>638</v>
      </c>
      <c r="BA18" s="12"/>
      <c r="BB18" s="12"/>
      <c r="BC18" s="12"/>
      <c r="BD18" s="12"/>
      <c r="BE18" s="12"/>
      <c r="BF18" s="10"/>
    </row>
    <row r="19" spans="1:58" ht="13.5">
      <c r="A19" s="11"/>
      <c r="B19" s="10">
        <v>19</v>
      </c>
      <c r="C19" s="11" t="s">
        <v>52</v>
      </c>
      <c r="D19" s="12">
        <v>3733</v>
      </c>
      <c r="E19" s="13"/>
      <c r="F19" s="12"/>
      <c r="G19" s="12" t="s">
        <v>196</v>
      </c>
      <c r="H19" s="12" t="s">
        <v>53</v>
      </c>
      <c r="I19" s="12" t="s">
        <v>22</v>
      </c>
      <c r="J19" s="14">
        <v>0.72</v>
      </c>
      <c r="K19" s="7"/>
      <c r="L19" s="6">
        <f t="shared" si="0"/>
        <v>0.72</v>
      </c>
      <c r="M19" s="12"/>
      <c r="N19" s="12"/>
      <c r="O19" s="12"/>
      <c r="P19" s="12"/>
      <c r="Q19" s="25">
        <f t="shared" si="1"/>
        <v>0</v>
      </c>
      <c r="R19" s="12"/>
      <c r="S19" s="12">
        <v>78</v>
      </c>
      <c r="T19" s="32">
        <v>57</v>
      </c>
      <c r="U19" s="11"/>
      <c r="V19" s="12"/>
      <c r="W19" s="12"/>
      <c r="X19" s="12"/>
      <c r="Y19" s="12"/>
      <c r="Z19" s="12"/>
      <c r="AA19" s="12"/>
      <c r="AB19" s="12"/>
      <c r="AC19" s="12">
        <v>23</v>
      </c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>
        <v>78</v>
      </c>
      <c r="AR19" s="12"/>
      <c r="AS19" s="12"/>
      <c r="AT19" s="12"/>
      <c r="AU19" s="12"/>
      <c r="AV19" s="12"/>
      <c r="AW19" s="5">
        <f t="shared" si="2"/>
        <v>1</v>
      </c>
      <c r="AX19" s="9">
        <f t="shared" si="3"/>
        <v>23</v>
      </c>
      <c r="AY19" s="12"/>
      <c r="AZ19" s="19">
        <f t="shared" si="4"/>
        <v>78</v>
      </c>
      <c r="BA19" s="12"/>
      <c r="BB19" s="12"/>
      <c r="BC19" s="12"/>
      <c r="BD19" s="12"/>
      <c r="BE19" s="12"/>
      <c r="BF19" s="10"/>
    </row>
    <row r="20" spans="1:58" ht="13.5">
      <c r="A20" s="11" t="s">
        <v>0</v>
      </c>
      <c r="B20" s="10">
        <v>20</v>
      </c>
      <c r="C20" s="11" t="s">
        <v>54</v>
      </c>
      <c r="D20" s="12">
        <v>5845</v>
      </c>
      <c r="E20" s="12"/>
      <c r="F20" s="12"/>
      <c r="G20" s="12" t="s">
        <v>197</v>
      </c>
      <c r="H20" s="12" t="s">
        <v>55</v>
      </c>
      <c r="I20" s="12" t="s">
        <v>22</v>
      </c>
      <c r="J20" s="14">
        <v>0.72</v>
      </c>
      <c r="K20" s="7"/>
      <c r="L20" s="6">
        <f t="shared" si="0"/>
        <v>0.72</v>
      </c>
      <c r="M20" s="12"/>
      <c r="N20" s="12"/>
      <c r="O20" s="12"/>
      <c r="P20" s="12"/>
      <c r="Q20" s="25">
        <f t="shared" si="1"/>
        <v>0</v>
      </c>
      <c r="R20" s="12"/>
      <c r="S20" s="12">
        <v>498</v>
      </c>
      <c r="T20" s="32">
        <v>26</v>
      </c>
      <c r="U20" s="11"/>
      <c r="V20" s="12"/>
      <c r="W20" s="12"/>
      <c r="X20" s="12">
        <v>16</v>
      </c>
      <c r="Y20" s="12">
        <v>33</v>
      </c>
      <c r="Z20" s="12">
        <v>3</v>
      </c>
      <c r="AA20" s="12">
        <v>5</v>
      </c>
      <c r="AB20" s="12">
        <v>10</v>
      </c>
      <c r="AC20" s="12">
        <v>41</v>
      </c>
      <c r="AD20" s="12"/>
      <c r="AE20" s="12"/>
      <c r="AF20" s="12"/>
      <c r="AG20" s="12"/>
      <c r="AH20" s="12"/>
      <c r="AI20" s="12"/>
      <c r="AJ20" s="12"/>
      <c r="AK20" s="12"/>
      <c r="AL20" s="12">
        <v>85</v>
      </c>
      <c r="AM20" s="12">
        <v>68</v>
      </c>
      <c r="AN20" s="12">
        <v>98</v>
      </c>
      <c r="AO20" s="12">
        <v>96</v>
      </c>
      <c r="AP20" s="12">
        <v>91</v>
      </c>
      <c r="AQ20" s="12">
        <v>60</v>
      </c>
      <c r="AR20" s="12"/>
      <c r="AS20" s="12"/>
      <c r="AT20" s="12"/>
      <c r="AU20" s="12"/>
      <c r="AV20" s="12"/>
      <c r="AW20" s="5">
        <f t="shared" si="2"/>
        <v>6</v>
      </c>
      <c r="AX20" s="9">
        <f t="shared" si="3"/>
        <v>18</v>
      </c>
      <c r="AY20" s="12"/>
      <c r="AZ20" s="19">
        <f t="shared" si="4"/>
        <v>498</v>
      </c>
      <c r="BA20" s="12"/>
      <c r="BB20" s="12"/>
      <c r="BC20" s="12"/>
      <c r="BD20" s="12"/>
      <c r="BE20" s="12"/>
      <c r="BF20" s="10"/>
    </row>
    <row r="21" spans="1:58" ht="13.5">
      <c r="A21" s="11" t="s">
        <v>0</v>
      </c>
      <c r="B21" s="10">
        <v>21</v>
      </c>
      <c r="C21" s="11" t="s">
        <v>56</v>
      </c>
      <c r="D21" s="12">
        <v>787</v>
      </c>
      <c r="E21" s="12"/>
      <c r="F21" s="12"/>
      <c r="G21" s="12" t="s">
        <v>198</v>
      </c>
      <c r="H21" s="12" t="s">
        <v>57</v>
      </c>
      <c r="I21" s="12" t="s">
        <v>9</v>
      </c>
      <c r="J21" s="14">
        <v>0.7</v>
      </c>
      <c r="K21" s="7"/>
      <c r="L21" s="6">
        <f t="shared" si="0"/>
        <v>0.7</v>
      </c>
      <c r="M21" s="12"/>
      <c r="N21" s="12"/>
      <c r="O21" s="12"/>
      <c r="P21" s="12"/>
      <c r="Q21" s="25">
        <f t="shared" si="1"/>
        <v>0</v>
      </c>
      <c r="R21" s="12"/>
      <c r="S21" s="12">
        <v>516</v>
      </c>
      <c r="T21" s="32">
        <v>24</v>
      </c>
      <c r="U21" s="11"/>
      <c r="V21" s="12"/>
      <c r="W21" s="12"/>
      <c r="X21" s="12">
        <v>8</v>
      </c>
      <c r="Y21" s="12">
        <v>12</v>
      </c>
      <c r="Z21" s="12">
        <v>8</v>
      </c>
      <c r="AA21" s="12">
        <v>27</v>
      </c>
      <c r="AB21" s="12">
        <v>19</v>
      </c>
      <c r="AC21" s="12">
        <v>16</v>
      </c>
      <c r="AD21" s="12"/>
      <c r="AE21" s="12"/>
      <c r="AF21" s="12"/>
      <c r="AG21" s="12"/>
      <c r="AH21" s="12"/>
      <c r="AI21" s="12"/>
      <c r="AJ21" s="12"/>
      <c r="AK21" s="12"/>
      <c r="AL21" s="12">
        <v>93</v>
      </c>
      <c r="AM21" s="12">
        <v>89</v>
      </c>
      <c r="AN21" s="12">
        <v>93</v>
      </c>
      <c r="AO21" s="12">
        <v>74</v>
      </c>
      <c r="AP21" s="12">
        <v>82</v>
      </c>
      <c r="AQ21" s="12">
        <v>85</v>
      </c>
      <c r="AR21" s="12"/>
      <c r="AS21" s="12"/>
      <c r="AT21" s="12"/>
      <c r="AU21" s="12"/>
      <c r="AV21" s="12"/>
      <c r="AW21" s="5">
        <f t="shared" si="2"/>
        <v>6</v>
      </c>
      <c r="AX21" s="9">
        <f t="shared" si="3"/>
        <v>15</v>
      </c>
      <c r="AY21" s="12"/>
      <c r="AZ21" s="19">
        <f t="shared" si="4"/>
        <v>516</v>
      </c>
      <c r="BA21" s="12"/>
      <c r="BB21" s="12"/>
      <c r="BC21" s="12"/>
      <c r="BD21" s="12"/>
      <c r="BE21" s="12"/>
      <c r="BF21" s="10"/>
    </row>
    <row r="22" spans="1:58" ht="13.5">
      <c r="A22" s="11"/>
      <c r="B22" s="10">
        <v>22</v>
      </c>
      <c r="C22" s="11" t="s">
        <v>58</v>
      </c>
      <c r="D22" s="12">
        <v>3306</v>
      </c>
      <c r="E22" s="12"/>
      <c r="F22" s="12"/>
      <c r="G22" s="12" t="s">
        <v>199</v>
      </c>
      <c r="H22" s="12" t="s">
        <v>59</v>
      </c>
      <c r="I22" s="12" t="s">
        <v>8</v>
      </c>
      <c r="J22" s="14">
        <v>0.7</v>
      </c>
      <c r="K22" s="7"/>
      <c r="L22" s="6">
        <f t="shared" si="0"/>
        <v>0.7</v>
      </c>
      <c r="M22" s="12"/>
      <c r="N22" s="12"/>
      <c r="O22" s="12"/>
      <c r="P22" s="12"/>
      <c r="Q22" s="25">
        <f t="shared" si="1"/>
        <v>0</v>
      </c>
      <c r="R22" s="12"/>
      <c r="S22" s="12">
        <v>538</v>
      </c>
      <c r="T22" s="32">
        <v>22</v>
      </c>
      <c r="U22" s="11"/>
      <c r="V22" s="12"/>
      <c r="W22" s="12"/>
      <c r="X22" s="12">
        <v>5</v>
      </c>
      <c r="Y22" s="12">
        <v>1</v>
      </c>
      <c r="Z22" s="12">
        <v>6</v>
      </c>
      <c r="AA22" s="12">
        <v>13</v>
      </c>
      <c r="AB22" s="12">
        <v>9</v>
      </c>
      <c r="AC22" s="12">
        <v>34</v>
      </c>
      <c r="AD22" s="12"/>
      <c r="AE22" s="12"/>
      <c r="AF22" s="12"/>
      <c r="AG22" s="12"/>
      <c r="AH22" s="12"/>
      <c r="AI22" s="12"/>
      <c r="AJ22" s="12"/>
      <c r="AK22" s="12"/>
      <c r="AL22" s="12">
        <v>96</v>
      </c>
      <c r="AM22" s="12">
        <v>100</v>
      </c>
      <c r="AN22" s="12">
        <v>95</v>
      </c>
      <c r="AO22" s="12">
        <v>88</v>
      </c>
      <c r="AP22" s="12">
        <v>92</v>
      </c>
      <c r="AQ22" s="12">
        <v>67</v>
      </c>
      <c r="AR22" s="12"/>
      <c r="AS22" s="12"/>
      <c r="AT22" s="12"/>
      <c r="AU22" s="12"/>
      <c r="AV22" s="12"/>
      <c r="AW22" s="5">
        <f t="shared" si="2"/>
        <v>6</v>
      </c>
      <c r="AX22" s="9">
        <f t="shared" si="3"/>
        <v>11.333333333333334</v>
      </c>
      <c r="AY22" s="12"/>
      <c r="AZ22" s="19">
        <f t="shared" si="4"/>
        <v>538</v>
      </c>
      <c r="BA22" s="12"/>
      <c r="BB22" s="12"/>
      <c r="BC22" s="12"/>
      <c r="BD22" s="12"/>
      <c r="BE22" s="12"/>
      <c r="BF22" s="10"/>
    </row>
    <row r="23" spans="1:58" ht="13.5">
      <c r="A23" s="11" t="s">
        <v>0</v>
      </c>
      <c r="B23" s="10">
        <v>23</v>
      </c>
      <c r="C23" s="11" t="s">
        <v>60</v>
      </c>
      <c r="D23" s="12">
        <v>721</v>
      </c>
      <c r="E23" s="12"/>
      <c r="F23" s="12"/>
      <c r="G23" s="12" t="s">
        <v>200</v>
      </c>
      <c r="H23" s="12" t="s">
        <v>61</v>
      </c>
      <c r="I23" s="12" t="s">
        <v>22</v>
      </c>
      <c r="J23" s="14">
        <v>0.69</v>
      </c>
      <c r="K23" s="7"/>
      <c r="L23" s="6">
        <f t="shared" si="0"/>
        <v>0.69</v>
      </c>
      <c r="M23" s="12"/>
      <c r="N23" s="12"/>
      <c r="O23" s="12"/>
      <c r="P23" s="12"/>
      <c r="Q23" s="25">
        <f t="shared" si="1"/>
        <v>0</v>
      </c>
      <c r="R23" s="12"/>
      <c r="S23" s="12">
        <v>696</v>
      </c>
      <c r="T23" s="32">
        <v>4</v>
      </c>
      <c r="U23" s="11"/>
      <c r="V23" s="12">
        <v>15</v>
      </c>
      <c r="W23" s="12">
        <v>18</v>
      </c>
      <c r="X23" s="12">
        <v>27</v>
      </c>
      <c r="Y23" s="12">
        <v>3</v>
      </c>
      <c r="Z23" s="12">
        <v>7</v>
      </c>
      <c r="AA23" s="12">
        <v>17</v>
      </c>
      <c r="AB23" s="12">
        <v>7</v>
      </c>
      <c r="AC23" s="12">
        <v>18</v>
      </c>
      <c r="AD23" s="12"/>
      <c r="AE23" s="12"/>
      <c r="AF23" s="12"/>
      <c r="AG23" s="12"/>
      <c r="AH23" s="12"/>
      <c r="AI23" s="12"/>
      <c r="AJ23" s="12">
        <v>86</v>
      </c>
      <c r="AK23" s="12">
        <v>83</v>
      </c>
      <c r="AL23" s="12">
        <v>74</v>
      </c>
      <c r="AM23" s="12">
        <v>98</v>
      </c>
      <c r="AN23" s="12">
        <v>94</v>
      </c>
      <c r="AO23" s="12">
        <v>84</v>
      </c>
      <c r="AP23" s="12">
        <v>94</v>
      </c>
      <c r="AQ23" s="12">
        <v>83</v>
      </c>
      <c r="AR23" s="12"/>
      <c r="AS23" s="12"/>
      <c r="AT23" s="12"/>
      <c r="AU23" s="12"/>
      <c r="AV23" s="12"/>
      <c r="AW23" s="5">
        <f t="shared" si="2"/>
        <v>8</v>
      </c>
      <c r="AX23" s="9">
        <f t="shared" si="3"/>
        <v>14</v>
      </c>
      <c r="AY23" s="12"/>
      <c r="AZ23" s="19">
        <f t="shared" si="4"/>
        <v>696</v>
      </c>
      <c r="BA23" s="12"/>
      <c r="BB23" s="12"/>
      <c r="BC23" s="12"/>
      <c r="BD23" s="12"/>
      <c r="BE23" s="12"/>
      <c r="BF23" s="10"/>
    </row>
    <row r="24" spans="1:58" ht="13.5">
      <c r="A24" s="11" t="s">
        <v>0</v>
      </c>
      <c r="B24" s="10">
        <v>24</v>
      </c>
      <c r="C24" s="11" t="s">
        <v>62</v>
      </c>
      <c r="D24" s="12">
        <v>5137</v>
      </c>
      <c r="E24" s="12"/>
      <c r="F24" s="12"/>
      <c r="G24" s="12" t="s">
        <v>201</v>
      </c>
      <c r="H24" s="12" t="s">
        <v>63</v>
      </c>
      <c r="I24" s="12" t="s">
        <v>11</v>
      </c>
      <c r="J24" s="14">
        <v>0.69</v>
      </c>
      <c r="K24" s="7"/>
      <c r="L24" s="6">
        <f t="shared" si="0"/>
        <v>0.69</v>
      </c>
      <c r="M24" s="12"/>
      <c r="N24" s="12"/>
      <c r="O24" s="12"/>
      <c r="P24" s="12"/>
      <c r="Q24" s="25">
        <f t="shared" si="1"/>
        <v>0</v>
      </c>
      <c r="R24" s="12"/>
      <c r="S24" s="12">
        <v>387</v>
      </c>
      <c r="T24" s="32">
        <v>29</v>
      </c>
      <c r="U24" s="11"/>
      <c r="V24" s="12"/>
      <c r="W24" s="12"/>
      <c r="X24" s="12"/>
      <c r="Y24" s="12">
        <v>10</v>
      </c>
      <c r="Z24" s="12">
        <v>4</v>
      </c>
      <c r="AA24" s="12">
        <v>33</v>
      </c>
      <c r="AB24" s="12">
        <v>32</v>
      </c>
      <c r="AC24" s="12">
        <v>39</v>
      </c>
      <c r="AD24" s="12"/>
      <c r="AE24" s="12"/>
      <c r="AF24" s="12"/>
      <c r="AG24" s="12"/>
      <c r="AH24" s="12"/>
      <c r="AI24" s="12"/>
      <c r="AJ24" s="12"/>
      <c r="AK24" s="12"/>
      <c r="AL24" s="12"/>
      <c r="AM24" s="12">
        <v>91</v>
      </c>
      <c r="AN24" s="12">
        <v>97</v>
      </c>
      <c r="AO24" s="12">
        <v>68</v>
      </c>
      <c r="AP24" s="12">
        <v>69</v>
      </c>
      <c r="AQ24" s="12">
        <v>62</v>
      </c>
      <c r="AR24" s="12"/>
      <c r="AS24" s="12"/>
      <c r="AT24" s="12"/>
      <c r="AU24" s="12"/>
      <c r="AV24" s="12"/>
      <c r="AW24" s="5">
        <f t="shared" si="2"/>
        <v>5</v>
      </c>
      <c r="AX24" s="9">
        <f t="shared" si="3"/>
        <v>23.6</v>
      </c>
      <c r="AY24" s="12"/>
      <c r="AZ24" s="19">
        <f t="shared" si="4"/>
        <v>387</v>
      </c>
      <c r="BA24" s="12"/>
      <c r="BB24" s="12"/>
      <c r="BC24" s="12"/>
      <c r="BD24" s="12"/>
      <c r="BE24" s="12"/>
      <c r="BF24" s="10"/>
    </row>
    <row r="25" spans="1:58" ht="13.5">
      <c r="A25" s="11"/>
      <c r="B25" s="10">
        <v>25</v>
      </c>
      <c r="C25" s="11" t="s">
        <v>64</v>
      </c>
      <c r="D25" s="12">
        <v>4522</v>
      </c>
      <c r="E25" s="12"/>
      <c r="F25" s="12"/>
      <c r="G25" s="12" t="s">
        <v>202</v>
      </c>
      <c r="H25" s="12" t="s">
        <v>65</v>
      </c>
      <c r="I25" s="12" t="s">
        <v>43</v>
      </c>
      <c r="J25" s="14">
        <v>0.69</v>
      </c>
      <c r="K25" s="7"/>
      <c r="L25" s="6">
        <f t="shared" si="0"/>
        <v>0.69</v>
      </c>
      <c r="M25" s="12"/>
      <c r="N25" s="12"/>
      <c r="O25" s="12"/>
      <c r="P25" s="12"/>
      <c r="Q25" s="25">
        <f t="shared" si="1"/>
        <v>0</v>
      </c>
      <c r="R25" s="12"/>
      <c r="S25" s="12">
        <v>70</v>
      </c>
      <c r="T25" s="32">
        <v>59</v>
      </c>
      <c r="U25" s="11"/>
      <c r="V25" s="12"/>
      <c r="W25" s="12"/>
      <c r="X25" s="12"/>
      <c r="Y25" s="12"/>
      <c r="Z25" s="12"/>
      <c r="AA25" s="12"/>
      <c r="AB25" s="12"/>
      <c r="AC25" s="12">
        <v>31</v>
      </c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>
        <v>70</v>
      </c>
      <c r="AR25" s="12"/>
      <c r="AS25" s="12"/>
      <c r="AT25" s="12"/>
      <c r="AU25" s="12"/>
      <c r="AV25" s="12"/>
      <c r="AW25" s="5">
        <f t="shared" si="2"/>
        <v>1</v>
      </c>
      <c r="AX25" s="9">
        <f t="shared" si="3"/>
        <v>31</v>
      </c>
      <c r="AY25" s="12"/>
      <c r="AZ25" s="19">
        <f t="shared" si="4"/>
        <v>70</v>
      </c>
      <c r="BA25" s="12"/>
      <c r="BB25" s="12"/>
      <c r="BC25" s="12"/>
      <c r="BD25" s="12"/>
      <c r="BE25" s="12"/>
      <c r="BF25" s="10"/>
    </row>
    <row r="26" spans="1:58" ht="13.5">
      <c r="A26" s="11"/>
      <c r="B26" s="10">
        <v>26</v>
      </c>
      <c r="C26" s="11" t="s">
        <v>66</v>
      </c>
      <c r="D26" s="12">
        <v>343</v>
      </c>
      <c r="E26" s="12"/>
      <c r="F26" s="12"/>
      <c r="G26" s="12" t="s">
        <v>203</v>
      </c>
      <c r="H26" s="12" t="s">
        <v>67</v>
      </c>
      <c r="I26" s="12" t="s">
        <v>12</v>
      </c>
      <c r="J26" s="14">
        <v>0.68</v>
      </c>
      <c r="K26" s="7"/>
      <c r="L26" s="6">
        <f t="shared" si="0"/>
        <v>0.68</v>
      </c>
      <c r="M26" s="12"/>
      <c r="N26" s="12"/>
      <c r="O26" s="12"/>
      <c r="P26" s="12"/>
      <c r="Q26" s="25">
        <f t="shared" si="1"/>
        <v>0</v>
      </c>
      <c r="R26" s="12"/>
      <c r="S26" s="12">
        <v>341</v>
      </c>
      <c r="T26" s="32">
        <v>34</v>
      </c>
      <c r="U26" s="11"/>
      <c r="V26" s="12"/>
      <c r="W26" s="12"/>
      <c r="X26" s="12"/>
      <c r="Y26" s="12" t="s">
        <v>204</v>
      </c>
      <c r="Z26" s="12">
        <v>33</v>
      </c>
      <c r="AA26" s="12">
        <v>31</v>
      </c>
      <c r="AB26" s="12">
        <v>29</v>
      </c>
      <c r="AC26" s="12">
        <v>35</v>
      </c>
      <c r="AD26" s="12"/>
      <c r="AE26" s="12"/>
      <c r="AF26" s="12"/>
      <c r="AG26" s="12"/>
      <c r="AH26" s="12"/>
      <c r="AI26" s="12"/>
      <c r="AJ26" s="12"/>
      <c r="AK26" s="12"/>
      <c r="AL26" s="12"/>
      <c r="AM26" s="12">
        <v>65</v>
      </c>
      <c r="AN26" s="12">
        <v>68</v>
      </c>
      <c r="AO26" s="12">
        <v>70</v>
      </c>
      <c r="AP26" s="12">
        <v>72</v>
      </c>
      <c r="AQ26" s="12">
        <v>66</v>
      </c>
      <c r="AR26" s="12"/>
      <c r="AS26" s="12"/>
      <c r="AT26" s="12"/>
      <c r="AU26" s="12"/>
      <c r="AV26" s="12"/>
      <c r="AW26" s="5">
        <f t="shared" si="2"/>
        <v>5</v>
      </c>
      <c r="AX26" s="9">
        <f t="shared" si="3"/>
        <v>32</v>
      </c>
      <c r="AY26" s="12"/>
      <c r="AZ26" s="19">
        <f t="shared" si="4"/>
        <v>341</v>
      </c>
      <c r="BA26" s="12"/>
      <c r="BB26" s="12"/>
      <c r="BC26" s="12"/>
      <c r="BD26" s="12"/>
      <c r="BE26" s="12"/>
      <c r="BF26" s="10"/>
    </row>
    <row r="27" spans="1:58" ht="13.5">
      <c r="A27" s="11"/>
      <c r="B27" s="10">
        <v>27</v>
      </c>
      <c r="C27" s="11" t="s">
        <v>68</v>
      </c>
      <c r="D27" s="12">
        <v>4944</v>
      </c>
      <c r="E27" s="12"/>
      <c r="F27" s="12"/>
      <c r="G27" s="12" t="s">
        <v>205</v>
      </c>
      <c r="H27" s="12" t="s">
        <v>69</v>
      </c>
      <c r="I27" s="12" t="s">
        <v>70</v>
      </c>
      <c r="J27" s="14">
        <v>0.68</v>
      </c>
      <c r="K27" s="7"/>
      <c r="L27" s="6">
        <f t="shared" si="0"/>
        <v>0.68</v>
      </c>
      <c r="M27" s="12"/>
      <c r="N27" s="12"/>
      <c r="O27" s="12"/>
      <c r="P27" s="12"/>
      <c r="Q27" s="25">
        <f t="shared" si="1"/>
        <v>0</v>
      </c>
      <c r="R27" s="12"/>
      <c r="S27" s="12">
        <v>271</v>
      </c>
      <c r="T27" s="32">
        <v>37</v>
      </c>
      <c r="U27" s="11"/>
      <c r="V27" s="12">
        <v>14</v>
      </c>
      <c r="W27" s="12">
        <v>1</v>
      </c>
      <c r="X27" s="12"/>
      <c r="Y27" s="12"/>
      <c r="Z27" s="12"/>
      <c r="AA27" s="12"/>
      <c r="AB27" s="12"/>
      <c r="AC27" s="12">
        <v>17</v>
      </c>
      <c r="AD27" s="12"/>
      <c r="AE27" s="12"/>
      <c r="AF27" s="12"/>
      <c r="AG27" s="12"/>
      <c r="AH27" s="12"/>
      <c r="AI27" s="12"/>
      <c r="AJ27" s="12">
        <v>87</v>
      </c>
      <c r="AK27" s="12">
        <v>100</v>
      </c>
      <c r="AL27" s="12"/>
      <c r="AM27" s="12"/>
      <c r="AN27" s="12"/>
      <c r="AO27" s="12"/>
      <c r="AP27" s="12"/>
      <c r="AQ27" s="12">
        <v>84</v>
      </c>
      <c r="AR27" s="12"/>
      <c r="AS27" s="12"/>
      <c r="AT27" s="12"/>
      <c r="AU27" s="12"/>
      <c r="AV27" s="12"/>
      <c r="AW27" s="5">
        <f t="shared" si="2"/>
        <v>3</v>
      </c>
      <c r="AX27" s="9">
        <f t="shared" si="3"/>
        <v>10.666666666666666</v>
      </c>
      <c r="AY27" s="12"/>
      <c r="AZ27" s="19">
        <f t="shared" si="4"/>
        <v>271</v>
      </c>
      <c r="BA27" s="12"/>
      <c r="BB27" s="12"/>
      <c r="BC27" s="12"/>
      <c r="BD27" s="12"/>
      <c r="BE27" s="12"/>
      <c r="BF27" s="10"/>
    </row>
    <row r="28" spans="1:58" ht="13.5">
      <c r="A28" s="11"/>
      <c r="B28" s="10">
        <v>28</v>
      </c>
      <c r="C28" s="11" t="s">
        <v>71</v>
      </c>
      <c r="D28" s="12">
        <v>753</v>
      </c>
      <c r="E28" s="12"/>
      <c r="F28" s="12"/>
      <c r="G28" s="12" t="s">
        <v>206</v>
      </c>
      <c r="H28" s="12" t="s">
        <v>207</v>
      </c>
      <c r="I28" s="12" t="s">
        <v>9</v>
      </c>
      <c r="J28" s="14">
        <v>0.67</v>
      </c>
      <c r="K28" s="7"/>
      <c r="L28" s="6">
        <f t="shared" si="0"/>
        <v>0.67</v>
      </c>
      <c r="M28" s="12"/>
      <c r="N28" s="12"/>
      <c r="O28" s="12"/>
      <c r="P28" s="12"/>
      <c r="Q28" s="25">
        <f t="shared" si="1"/>
        <v>0</v>
      </c>
      <c r="R28" s="12"/>
      <c r="S28" s="12">
        <v>63</v>
      </c>
      <c r="T28" s="32">
        <v>61</v>
      </c>
      <c r="U28" s="11"/>
      <c r="V28" s="12"/>
      <c r="W28" s="12"/>
      <c r="X28" s="12"/>
      <c r="Y28" s="12"/>
      <c r="Z28" s="12"/>
      <c r="AA28" s="12"/>
      <c r="AB28" s="12"/>
      <c r="AC28" s="12">
        <v>38</v>
      </c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>
        <v>63</v>
      </c>
      <c r="AR28" s="12"/>
      <c r="AS28" s="12"/>
      <c r="AT28" s="12"/>
      <c r="AU28" s="12"/>
      <c r="AV28" s="12"/>
      <c r="AW28" s="5">
        <f t="shared" si="2"/>
        <v>1</v>
      </c>
      <c r="AX28" s="9">
        <f t="shared" si="3"/>
        <v>38</v>
      </c>
      <c r="AY28" s="12"/>
      <c r="AZ28" s="19">
        <f t="shared" si="4"/>
        <v>63</v>
      </c>
      <c r="BA28" s="12"/>
      <c r="BB28" s="12"/>
      <c r="BC28" s="12"/>
      <c r="BD28" s="12"/>
      <c r="BE28" s="12"/>
      <c r="BF28" s="10"/>
    </row>
    <row r="29" spans="1:58" ht="13.5">
      <c r="A29" s="11" t="s">
        <v>0</v>
      </c>
      <c r="B29" s="10">
        <v>29</v>
      </c>
      <c r="C29" s="11" t="s">
        <v>72</v>
      </c>
      <c r="D29" s="12">
        <v>5044</v>
      </c>
      <c r="E29" s="12"/>
      <c r="F29" s="12"/>
      <c r="G29" s="12" t="s">
        <v>208</v>
      </c>
      <c r="H29" s="12" t="s">
        <v>73</v>
      </c>
      <c r="I29" s="12" t="s">
        <v>22</v>
      </c>
      <c r="J29" s="14">
        <v>0.65</v>
      </c>
      <c r="K29" s="7"/>
      <c r="L29" s="6">
        <f t="shared" si="0"/>
        <v>0.65</v>
      </c>
      <c r="M29" s="12"/>
      <c r="N29" s="12"/>
      <c r="O29" s="12"/>
      <c r="P29" s="12"/>
      <c r="Q29" s="25">
        <f t="shared" si="1"/>
        <v>0</v>
      </c>
      <c r="R29" s="12"/>
      <c r="S29" s="12">
        <v>342</v>
      </c>
      <c r="T29" s="32">
        <v>33</v>
      </c>
      <c r="U29" s="11"/>
      <c r="V29" s="12">
        <v>9</v>
      </c>
      <c r="W29" s="12">
        <v>15</v>
      </c>
      <c r="X29" s="12">
        <v>31</v>
      </c>
      <c r="Y29" s="12"/>
      <c r="Z29" s="12"/>
      <c r="AA29" s="12"/>
      <c r="AB29" s="12"/>
      <c r="AC29" s="12">
        <v>6</v>
      </c>
      <c r="AD29" s="12"/>
      <c r="AE29" s="12"/>
      <c r="AF29" s="12"/>
      <c r="AG29" s="12"/>
      <c r="AH29" s="12"/>
      <c r="AI29" s="12"/>
      <c r="AJ29" s="12">
        <v>92</v>
      </c>
      <c r="AK29" s="12">
        <v>86</v>
      </c>
      <c r="AL29" s="12">
        <v>69</v>
      </c>
      <c r="AM29" s="12"/>
      <c r="AN29" s="12"/>
      <c r="AO29" s="12"/>
      <c r="AP29" s="12"/>
      <c r="AQ29" s="12">
        <v>95</v>
      </c>
      <c r="AR29" s="12"/>
      <c r="AS29" s="12"/>
      <c r="AT29" s="12"/>
      <c r="AU29" s="12"/>
      <c r="AV29" s="12"/>
      <c r="AW29" s="5">
        <f t="shared" si="2"/>
        <v>4</v>
      </c>
      <c r="AX29" s="9">
        <f t="shared" si="3"/>
        <v>15.25</v>
      </c>
      <c r="AY29" s="12"/>
      <c r="AZ29" s="19">
        <f t="shared" si="4"/>
        <v>342</v>
      </c>
      <c r="BA29" s="12"/>
      <c r="BB29" s="12"/>
      <c r="BC29" s="12"/>
      <c r="BD29" s="12"/>
      <c r="BE29" s="12"/>
      <c r="BF29" s="10"/>
    </row>
    <row r="30" spans="1:58" ht="13.5">
      <c r="A30" s="11"/>
      <c r="B30" s="10">
        <v>30</v>
      </c>
      <c r="C30" s="11" t="s">
        <v>74</v>
      </c>
      <c r="D30" s="12">
        <v>4981</v>
      </c>
      <c r="E30" s="12"/>
      <c r="F30" s="12"/>
      <c r="G30" s="12" t="s">
        <v>209</v>
      </c>
      <c r="H30" s="12" t="s">
        <v>75</v>
      </c>
      <c r="I30" s="12" t="s">
        <v>8</v>
      </c>
      <c r="J30" s="14">
        <v>0.65</v>
      </c>
      <c r="K30" s="7"/>
      <c r="L30" s="6">
        <f t="shared" si="0"/>
        <v>0.65</v>
      </c>
      <c r="M30" s="12"/>
      <c r="N30" s="12"/>
      <c r="O30" s="12"/>
      <c r="P30" s="12"/>
      <c r="Q30" s="9">
        <f t="shared" si="1"/>
        <v>0</v>
      </c>
      <c r="R30" s="12"/>
      <c r="S30" s="12">
        <v>506</v>
      </c>
      <c r="T30" s="32">
        <v>25</v>
      </c>
      <c r="U30" s="11"/>
      <c r="V30" s="12"/>
      <c r="W30" s="12"/>
      <c r="X30" s="12">
        <v>14</v>
      </c>
      <c r="Y30" s="12">
        <v>11</v>
      </c>
      <c r="Z30" s="12">
        <v>27</v>
      </c>
      <c r="AA30" s="12">
        <v>19</v>
      </c>
      <c r="AB30" s="12">
        <v>3</v>
      </c>
      <c r="AC30" s="12">
        <v>26</v>
      </c>
      <c r="AD30" s="12"/>
      <c r="AE30" s="12"/>
      <c r="AF30" s="12"/>
      <c r="AG30" s="12"/>
      <c r="AH30" s="12"/>
      <c r="AI30" s="12"/>
      <c r="AJ30" s="12"/>
      <c r="AK30" s="12"/>
      <c r="AL30" s="12">
        <v>87</v>
      </c>
      <c r="AM30" s="12">
        <v>90</v>
      </c>
      <c r="AN30" s="12">
        <v>74</v>
      </c>
      <c r="AO30" s="12">
        <v>82</v>
      </c>
      <c r="AP30" s="12">
        <v>98</v>
      </c>
      <c r="AQ30" s="12">
        <v>75</v>
      </c>
      <c r="AR30" s="12"/>
      <c r="AS30" s="12"/>
      <c r="AT30" s="12"/>
      <c r="AU30" s="12"/>
      <c r="AV30" s="12"/>
      <c r="AW30" s="5">
        <f t="shared" si="2"/>
        <v>6</v>
      </c>
      <c r="AX30" s="9">
        <f t="shared" si="3"/>
        <v>16.666666666666668</v>
      </c>
      <c r="AY30" s="12"/>
      <c r="AZ30" s="19">
        <f t="shared" si="4"/>
        <v>506</v>
      </c>
      <c r="BA30" s="12"/>
      <c r="BB30" s="12"/>
      <c r="BC30" s="12"/>
      <c r="BD30" s="12"/>
      <c r="BE30" s="12"/>
      <c r="BF30" s="10"/>
    </row>
    <row r="31" spans="1:58" ht="13.5">
      <c r="A31" s="11" t="s">
        <v>0</v>
      </c>
      <c r="B31" s="10">
        <v>31</v>
      </c>
      <c r="C31" s="11" t="s">
        <v>29</v>
      </c>
      <c r="D31" s="12">
        <v>796</v>
      </c>
      <c r="E31" s="12"/>
      <c r="F31" s="12"/>
      <c r="G31" s="12" t="s">
        <v>210</v>
      </c>
      <c r="H31" s="12" t="s">
        <v>75</v>
      </c>
      <c r="I31" s="12" t="s">
        <v>8</v>
      </c>
      <c r="J31" s="14">
        <v>0.64</v>
      </c>
      <c r="K31" s="7"/>
      <c r="L31" s="6">
        <f t="shared" si="0"/>
        <v>0.64</v>
      </c>
      <c r="M31" s="12"/>
      <c r="N31" s="12"/>
      <c r="O31" s="12"/>
      <c r="P31" s="12"/>
      <c r="Q31" s="9">
        <f t="shared" si="1"/>
        <v>0</v>
      </c>
      <c r="R31" s="12"/>
      <c r="S31" s="12">
        <v>717</v>
      </c>
      <c r="T31" s="32">
        <v>2</v>
      </c>
      <c r="U31" s="11"/>
      <c r="V31" s="12">
        <v>3</v>
      </c>
      <c r="W31" s="12">
        <v>13</v>
      </c>
      <c r="X31" s="12">
        <v>23</v>
      </c>
      <c r="Y31" s="12">
        <v>7</v>
      </c>
      <c r="Z31" s="12">
        <v>15</v>
      </c>
      <c r="AA31" s="12">
        <v>2</v>
      </c>
      <c r="AB31" s="12">
        <v>4</v>
      </c>
      <c r="AC31" s="12">
        <v>24</v>
      </c>
      <c r="AD31" s="12"/>
      <c r="AE31" s="12"/>
      <c r="AF31" s="12"/>
      <c r="AG31" s="12"/>
      <c r="AH31" s="12"/>
      <c r="AI31" s="12"/>
      <c r="AJ31" s="12">
        <v>98</v>
      </c>
      <c r="AK31" s="12">
        <v>88</v>
      </c>
      <c r="AL31" s="12">
        <v>78</v>
      </c>
      <c r="AM31" s="12">
        <v>94</v>
      </c>
      <c r="AN31" s="12">
        <v>86</v>
      </c>
      <c r="AO31" s="12">
        <v>99</v>
      </c>
      <c r="AP31" s="12">
        <v>97</v>
      </c>
      <c r="AQ31" s="12">
        <v>77</v>
      </c>
      <c r="AR31" s="12"/>
      <c r="AS31" s="12"/>
      <c r="AT31" s="12"/>
      <c r="AU31" s="12"/>
      <c r="AV31" s="12"/>
      <c r="AW31" s="5">
        <f t="shared" si="2"/>
        <v>8</v>
      </c>
      <c r="AX31" s="9">
        <f t="shared" si="3"/>
        <v>11.375</v>
      </c>
      <c r="AY31" s="12"/>
      <c r="AZ31" s="19">
        <f t="shared" si="4"/>
        <v>717</v>
      </c>
      <c r="BA31" s="12"/>
      <c r="BB31" s="12"/>
      <c r="BC31" s="12"/>
      <c r="BD31" s="12"/>
      <c r="BE31" s="12"/>
      <c r="BF31" s="10"/>
    </row>
    <row r="32" spans="1:58" ht="13.5">
      <c r="A32" s="11" t="s">
        <v>0</v>
      </c>
      <c r="B32" s="10">
        <v>32</v>
      </c>
      <c r="C32" s="11" t="s">
        <v>76</v>
      </c>
      <c r="D32" s="12">
        <v>3969</v>
      </c>
      <c r="E32" s="12"/>
      <c r="F32" s="12"/>
      <c r="G32" s="12" t="s">
        <v>211</v>
      </c>
      <c r="H32" s="12" t="s">
        <v>73</v>
      </c>
      <c r="I32" s="12" t="s">
        <v>22</v>
      </c>
      <c r="J32" s="14">
        <v>0.64</v>
      </c>
      <c r="K32" s="7"/>
      <c r="L32" s="6">
        <f t="shared" si="0"/>
        <v>0.64</v>
      </c>
      <c r="M32" s="12"/>
      <c r="N32" s="12"/>
      <c r="O32" s="12"/>
      <c r="P32" s="12"/>
      <c r="Q32" s="9">
        <f t="shared" si="1"/>
        <v>0</v>
      </c>
      <c r="R32" s="12"/>
      <c r="S32" s="12">
        <v>266</v>
      </c>
      <c r="T32" s="32">
        <v>38</v>
      </c>
      <c r="U32" s="11"/>
      <c r="V32" s="12"/>
      <c r="W32" s="12"/>
      <c r="X32" s="12">
        <v>2</v>
      </c>
      <c r="Y32" s="12"/>
      <c r="Z32" s="12"/>
      <c r="AA32" s="12">
        <v>23</v>
      </c>
      <c r="AB32" s="12">
        <v>12</v>
      </c>
      <c r="AC32" s="12"/>
      <c r="AD32" s="12"/>
      <c r="AE32" s="12"/>
      <c r="AF32" s="12"/>
      <c r="AG32" s="12"/>
      <c r="AH32" s="12"/>
      <c r="AI32" s="12"/>
      <c r="AJ32" s="12"/>
      <c r="AK32" s="12"/>
      <c r="AL32" s="12">
        <v>99</v>
      </c>
      <c r="AM32" s="12"/>
      <c r="AN32" s="12"/>
      <c r="AO32" s="12">
        <v>78</v>
      </c>
      <c r="AP32" s="12">
        <v>89</v>
      </c>
      <c r="AQ32" s="12"/>
      <c r="AR32" s="12"/>
      <c r="AS32" s="12"/>
      <c r="AT32" s="12"/>
      <c r="AU32" s="12"/>
      <c r="AV32" s="12"/>
      <c r="AW32" s="5">
        <f t="shared" si="2"/>
        <v>3</v>
      </c>
      <c r="AX32" s="9">
        <f t="shared" si="3"/>
        <v>12.333333333333334</v>
      </c>
      <c r="AY32" s="12"/>
      <c r="AZ32" s="19">
        <f t="shared" si="4"/>
        <v>266</v>
      </c>
      <c r="BA32" s="12"/>
      <c r="BB32" s="12"/>
      <c r="BC32" s="12"/>
      <c r="BD32" s="12"/>
      <c r="BE32" s="12"/>
      <c r="BF32" s="10"/>
    </row>
    <row r="33" spans="1:58" ht="13.5">
      <c r="A33" s="11" t="s">
        <v>0</v>
      </c>
      <c r="B33" s="10">
        <v>33</v>
      </c>
      <c r="C33" s="11" t="s">
        <v>77</v>
      </c>
      <c r="D33" s="12">
        <v>5746</v>
      </c>
      <c r="E33" s="12"/>
      <c r="F33" s="12"/>
      <c r="G33" s="12" t="s">
        <v>212</v>
      </c>
      <c r="H33" s="12" t="s">
        <v>73</v>
      </c>
      <c r="I33" s="12" t="s">
        <v>8</v>
      </c>
      <c r="J33" s="14">
        <v>0.64</v>
      </c>
      <c r="K33" s="7"/>
      <c r="L33" s="6">
        <f aca="true" t="shared" si="5" ref="L33:L64">J33-K33*0.005</f>
        <v>0.64</v>
      </c>
      <c r="M33" s="12"/>
      <c r="N33" s="12"/>
      <c r="O33" s="12"/>
      <c r="P33" s="12"/>
      <c r="Q33" s="9">
        <f aca="true" t="shared" si="6" ref="Q33:Q64">L33*(N33*3600+O33*60+P33)</f>
        <v>0</v>
      </c>
      <c r="R33" s="12"/>
      <c r="S33" s="12">
        <v>669</v>
      </c>
      <c r="T33" s="32">
        <v>8</v>
      </c>
      <c r="U33" s="11"/>
      <c r="V33" s="12">
        <v>4</v>
      </c>
      <c r="W33" s="12">
        <v>19</v>
      </c>
      <c r="X33" s="12">
        <v>10</v>
      </c>
      <c r="Y33" s="12">
        <v>20</v>
      </c>
      <c r="Z33" s="12">
        <v>17</v>
      </c>
      <c r="AA33" s="12">
        <v>9</v>
      </c>
      <c r="AB33" s="12">
        <v>27</v>
      </c>
      <c r="AC33" s="12">
        <v>33</v>
      </c>
      <c r="AD33" s="12"/>
      <c r="AE33" s="12"/>
      <c r="AF33" s="12"/>
      <c r="AG33" s="12"/>
      <c r="AH33" s="12"/>
      <c r="AI33" s="12"/>
      <c r="AJ33" s="12">
        <v>97</v>
      </c>
      <c r="AK33" s="12">
        <v>82</v>
      </c>
      <c r="AL33" s="12">
        <v>91</v>
      </c>
      <c r="AM33" s="12">
        <v>81</v>
      </c>
      <c r="AN33" s="12">
        <v>84</v>
      </c>
      <c r="AO33" s="12">
        <v>92</v>
      </c>
      <c r="AP33" s="12">
        <v>74</v>
      </c>
      <c r="AQ33" s="12">
        <v>68</v>
      </c>
      <c r="AR33" s="12"/>
      <c r="AS33" s="12"/>
      <c r="AT33" s="12"/>
      <c r="AU33" s="12"/>
      <c r="AV33" s="12"/>
      <c r="AW33" s="5">
        <f aca="true" t="shared" si="7" ref="AW33:AW64">COUNT(AJ33:AV33)</f>
        <v>8</v>
      </c>
      <c r="AX33" s="9">
        <f aca="true" t="shared" si="8" ref="AX33:AX64">AVERAGE(V33:AH33)</f>
        <v>17.375</v>
      </c>
      <c r="AY33" s="12"/>
      <c r="AZ33" s="19">
        <f aca="true" t="shared" si="9" ref="AZ33:AZ64">AJ33+AK33+AL33+AM33+AN33+AO33+AP33+AQ33+AR33+AS33+AT33+AU33+AV33</f>
        <v>669</v>
      </c>
      <c r="BA33" s="12"/>
      <c r="BB33" s="12"/>
      <c r="BC33" s="12"/>
      <c r="BD33" s="12"/>
      <c r="BE33" s="12"/>
      <c r="BF33" s="10"/>
    </row>
    <row r="34" spans="1:58" ht="13.5">
      <c r="A34" s="11" t="s">
        <v>0</v>
      </c>
      <c r="B34" s="10">
        <v>34</v>
      </c>
      <c r="C34" s="11" t="s">
        <v>78</v>
      </c>
      <c r="D34" s="12">
        <v>569</v>
      </c>
      <c r="E34" s="12"/>
      <c r="F34" s="12"/>
      <c r="G34" s="12" t="s">
        <v>213</v>
      </c>
      <c r="H34" s="12" t="s">
        <v>75</v>
      </c>
      <c r="I34" s="12" t="s">
        <v>22</v>
      </c>
      <c r="J34" s="14">
        <v>0.64</v>
      </c>
      <c r="K34" s="7"/>
      <c r="L34" s="6">
        <f t="shared" si="5"/>
        <v>0.64</v>
      </c>
      <c r="M34" s="12"/>
      <c r="N34" s="12"/>
      <c r="O34" s="12"/>
      <c r="P34" s="12"/>
      <c r="Q34" s="9">
        <f t="shared" si="6"/>
        <v>0</v>
      </c>
      <c r="R34" s="12"/>
      <c r="S34" s="12">
        <v>312</v>
      </c>
      <c r="T34" s="32">
        <v>35</v>
      </c>
      <c r="U34" s="11"/>
      <c r="V34" s="12"/>
      <c r="W34" s="12"/>
      <c r="X34" s="12"/>
      <c r="Y34" s="12">
        <v>27</v>
      </c>
      <c r="Z34" s="12">
        <v>14</v>
      </c>
      <c r="AA34" s="12">
        <v>26</v>
      </c>
      <c r="AB34" s="12">
        <v>25</v>
      </c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>
        <v>74</v>
      </c>
      <c r="AN34" s="12">
        <v>87</v>
      </c>
      <c r="AO34" s="12">
        <v>75</v>
      </c>
      <c r="AP34" s="12">
        <v>76</v>
      </c>
      <c r="AQ34" s="12"/>
      <c r="AR34" s="12"/>
      <c r="AS34" s="12"/>
      <c r="AT34" s="12"/>
      <c r="AU34" s="12"/>
      <c r="AV34" s="12"/>
      <c r="AW34" s="5">
        <f t="shared" si="7"/>
        <v>4</v>
      </c>
      <c r="AX34" s="9">
        <f t="shared" si="8"/>
        <v>23</v>
      </c>
      <c r="AY34" s="12"/>
      <c r="AZ34" s="19">
        <f t="shared" si="9"/>
        <v>312</v>
      </c>
      <c r="BA34" s="12"/>
      <c r="BB34" s="12"/>
      <c r="BC34" s="12"/>
      <c r="BD34" s="12"/>
      <c r="BE34" s="12"/>
      <c r="BF34" s="10"/>
    </row>
    <row r="35" spans="1:58" ht="13.5">
      <c r="A35" s="11" t="s">
        <v>0</v>
      </c>
      <c r="B35" s="10">
        <v>35</v>
      </c>
      <c r="C35" s="11" t="s">
        <v>79</v>
      </c>
      <c r="D35" s="12">
        <v>2818</v>
      </c>
      <c r="E35" s="12"/>
      <c r="F35" s="12"/>
      <c r="G35" s="12" t="s">
        <v>214</v>
      </c>
      <c r="H35" s="12" t="s">
        <v>80</v>
      </c>
      <c r="I35" s="12" t="s">
        <v>13</v>
      </c>
      <c r="J35" s="14">
        <v>0.63</v>
      </c>
      <c r="K35" s="7"/>
      <c r="L35" s="6">
        <f t="shared" si="5"/>
        <v>0.63</v>
      </c>
      <c r="M35" s="12"/>
      <c r="N35" s="12"/>
      <c r="O35" s="12"/>
      <c r="P35" s="12"/>
      <c r="Q35" s="9">
        <f t="shared" si="6"/>
        <v>0</v>
      </c>
      <c r="R35" s="12"/>
      <c r="S35" s="12">
        <v>651</v>
      </c>
      <c r="T35" s="32">
        <v>10</v>
      </c>
      <c r="U35" s="11"/>
      <c r="V35" s="12">
        <v>11</v>
      </c>
      <c r="W35" s="12">
        <v>23</v>
      </c>
      <c r="X35" s="12">
        <v>26</v>
      </c>
      <c r="Y35" s="12">
        <v>15</v>
      </c>
      <c r="Z35" s="12">
        <v>31</v>
      </c>
      <c r="AA35" s="12">
        <v>22</v>
      </c>
      <c r="AB35" s="12">
        <v>20</v>
      </c>
      <c r="AC35" s="12">
        <v>8</v>
      </c>
      <c r="AD35" s="12"/>
      <c r="AE35" s="12"/>
      <c r="AF35" s="12"/>
      <c r="AG35" s="12"/>
      <c r="AH35" s="12"/>
      <c r="AI35" s="12"/>
      <c r="AJ35" s="12">
        <v>90</v>
      </c>
      <c r="AK35" s="12">
        <v>77</v>
      </c>
      <c r="AL35" s="12">
        <v>75</v>
      </c>
      <c r="AM35" s="12">
        <v>86</v>
      </c>
      <c r="AN35" s="12">
        <v>70</v>
      </c>
      <c r="AO35" s="12">
        <v>79</v>
      </c>
      <c r="AP35" s="12">
        <v>81</v>
      </c>
      <c r="AQ35" s="12">
        <v>93</v>
      </c>
      <c r="AR35" s="12"/>
      <c r="AS35" s="12"/>
      <c r="AT35" s="12"/>
      <c r="AU35" s="12"/>
      <c r="AV35" s="12"/>
      <c r="AW35" s="5">
        <f t="shared" si="7"/>
        <v>8</v>
      </c>
      <c r="AX35" s="9">
        <f t="shared" si="8"/>
        <v>19.5</v>
      </c>
      <c r="AY35" s="12"/>
      <c r="AZ35" s="19">
        <f t="shared" si="9"/>
        <v>651</v>
      </c>
      <c r="BA35" s="12"/>
      <c r="BB35" s="12"/>
      <c r="BC35" s="12"/>
      <c r="BD35" s="12"/>
      <c r="BE35" s="12"/>
      <c r="BF35" s="10"/>
    </row>
    <row r="36" spans="1:58" ht="13.5">
      <c r="A36" s="11"/>
      <c r="B36" s="10">
        <v>36</v>
      </c>
      <c r="C36" s="11" t="s">
        <v>81</v>
      </c>
      <c r="D36" s="12">
        <v>797</v>
      </c>
      <c r="E36" s="12"/>
      <c r="F36" s="12"/>
      <c r="G36" s="12" t="s">
        <v>215</v>
      </c>
      <c r="H36" s="12" t="s">
        <v>82</v>
      </c>
      <c r="I36" s="12" t="s">
        <v>8</v>
      </c>
      <c r="J36" s="14">
        <v>0.63</v>
      </c>
      <c r="K36" s="7"/>
      <c r="L36" s="6">
        <f t="shared" si="5"/>
        <v>0.63</v>
      </c>
      <c r="M36" s="12"/>
      <c r="N36" s="12"/>
      <c r="O36" s="12"/>
      <c r="P36" s="12"/>
      <c r="Q36" s="9">
        <f t="shared" si="6"/>
        <v>0</v>
      </c>
      <c r="R36" s="12"/>
      <c r="S36" s="12">
        <v>138</v>
      </c>
      <c r="T36" s="32">
        <v>51</v>
      </c>
      <c r="U36" s="11"/>
      <c r="V36" s="12"/>
      <c r="W36" s="12"/>
      <c r="X36" s="12" t="s">
        <v>188</v>
      </c>
      <c r="Y36" s="12"/>
      <c r="Z36" s="12"/>
      <c r="AA36" s="12"/>
      <c r="AB36" s="12"/>
      <c r="AC36" s="12" t="s">
        <v>216</v>
      </c>
      <c r="AD36" s="12"/>
      <c r="AE36" s="12"/>
      <c r="AF36" s="12"/>
      <c r="AG36" s="12"/>
      <c r="AH36" s="12"/>
      <c r="AI36" s="12"/>
      <c r="AJ36" s="12"/>
      <c r="AK36" s="12"/>
      <c r="AL36" s="12">
        <v>84</v>
      </c>
      <c r="AM36" s="12"/>
      <c r="AN36" s="12"/>
      <c r="AO36" s="12"/>
      <c r="AP36" s="12"/>
      <c r="AQ36" s="12">
        <v>54</v>
      </c>
      <c r="AR36" s="12"/>
      <c r="AS36" s="12"/>
      <c r="AT36" s="12"/>
      <c r="AU36" s="12"/>
      <c r="AV36" s="12"/>
      <c r="AW36" s="5">
        <f t="shared" si="7"/>
        <v>2</v>
      </c>
      <c r="AX36" s="9" t="e">
        <f t="shared" si="8"/>
        <v>#DIV/0!</v>
      </c>
      <c r="AY36" s="12"/>
      <c r="AZ36" s="19">
        <f t="shared" si="9"/>
        <v>138</v>
      </c>
      <c r="BA36" s="12"/>
      <c r="BB36" s="12"/>
      <c r="BC36" s="12"/>
      <c r="BD36" s="12"/>
      <c r="BE36" s="12"/>
      <c r="BF36" s="10"/>
    </row>
    <row r="37" spans="1:58" ht="13.5">
      <c r="A37" s="11"/>
      <c r="B37" s="10">
        <v>37</v>
      </c>
      <c r="C37" s="11" t="s">
        <v>83</v>
      </c>
      <c r="D37" s="12">
        <v>295</v>
      </c>
      <c r="E37" s="12"/>
      <c r="F37" s="12"/>
      <c r="G37" s="12" t="s">
        <v>217</v>
      </c>
      <c r="H37" s="12" t="s">
        <v>84</v>
      </c>
      <c r="I37" s="12" t="s">
        <v>14</v>
      </c>
      <c r="J37" s="14">
        <v>0.63</v>
      </c>
      <c r="K37" s="7"/>
      <c r="L37" s="6">
        <f t="shared" si="5"/>
        <v>0.63</v>
      </c>
      <c r="M37" s="12"/>
      <c r="N37" s="12"/>
      <c r="O37" s="12"/>
      <c r="P37" s="12"/>
      <c r="Q37" s="9">
        <f t="shared" si="6"/>
        <v>0</v>
      </c>
      <c r="R37" s="12"/>
      <c r="S37" s="12">
        <v>229</v>
      </c>
      <c r="T37" s="32">
        <v>39</v>
      </c>
      <c r="U37" s="11"/>
      <c r="V37" s="12"/>
      <c r="W37" s="12"/>
      <c r="X37" s="12"/>
      <c r="Y37" s="12">
        <v>2</v>
      </c>
      <c r="Z37" s="12">
        <v>29</v>
      </c>
      <c r="AA37" s="12"/>
      <c r="AB37" s="12"/>
      <c r="AC37" s="12">
        <v>43</v>
      </c>
      <c r="AD37" s="12"/>
      <c r="AE37" s="12"/>
      <c r="AF37" s="12"/>
      <c r="AG37" s="12"/>
      <c r="AH37" s="12"/>
      <c r="AI37" s="12"/>
      <c r="AJ37" s="12"/>
      <c r="AK37" s="12"/>
      <c r="AL37" s="12"/>
      <c r="AM37" s="12">
        <v>99</v>
      </c>
      <c r="AN37" s="12">
        <v>72</v>
      </c>
      <c r="AO37" s="12"/>
      <c r="AP37" s="12"/>
      <c r="AQ37" s="12">
        <v>58</v>
      </c>
      <c r="AR37" s="12"/>
      <c r="AS37" s="12"/>
      <c r="AT37" s="12"/>
      <c r="AU37" s="12"/>
      <c r="AV37" s="12"/>
      <c r="AW37" s="5">
        <f t="shared" si="7"/>
        <v>3</v>
      </c>
      <c r="AX37" s="9">
        <f t="shared" si="8"/>
        <v>24.666666666666668</v>
      </c>
      <c r="AY37" s="12"/>
      <c r="AZ37" s="19">
        <f t="shared" si="9"/>
        <v>229</v>
      </c>
      <c r="BA37" s="12"/>
      <c r="BB37" s="12"/>
      <c r="BC37" s="12"/>
      <c r="BD37" s="12"/>
      <c r="BE37" s="12"/>
      <c r="BF37" s="10"/>
    </row>
    <row r="38" spans="1:58" ht="13.5">
      <c r="A38" s="11"/>
      <c r="B38" s="10">
        <v>38</v>
      </c>
      <c r="C38" s="11" t="s">
        <v>85</v>
      </c>
      <c r="D38" s="12">
        <v>311</v>
      </c>
      <c r="E38" s="12"/>
      <c r="F38" s="12"/>
      <c r="G38" s="12" t="s">
        <v>218</v>
      </c>
      <c r="H38" s="12" t="s">
        <v>86</v>
      </c>
      <c r="I38" s="12" t="s">
        <v>87</v>
      </c>
      <c r="J38" s="14">
        <v>0.63</v>
      </c>
      <c r="K38" s="7"/>
      <c r="L38" s="6">
        <f t="shared" si="5"/>
        <v>0.63</v>
      </c>
      <c r="M38" s="12"/>
      <c r="N38" s="12"/>
      <c r="O38" s="12"/>
      <c r="P38" s="12"/>
      <c r="Q38" s="9">
        <f t="shared" si="6"/>
        <v>0</v>
      </c>
      <c r="R38" s="12"/>
      <c r="S38" s="12">
        <v>72</v>
      </c>
      <c r="T38" s="32">
        <v>58</v>
      </c>
      <c r="U38" s="11"/>
      <c r="V38" s="12"/>
      <c r="W38" s="12"/>
      <c r="X38" s="12"/>
      <c r="Y38" s="12"/>
      <c r="Z38" s="12"/>
      <c r="AA38" s="12"/>
      <c r="AB38" s="12"/>
      <c r="AC38" s="12">
        <v>29</v>
      </c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>
        <v>72</v>
      </c>
      <c r="AR38" s="12"/>
      <c r="AS38" s="12"/>
      <c r="AT38" s="12"/>
      <c r="AU38" s="12"/>
      <c r="AV38" s="12"/>
      <c r="AW38" s="5">
        <f t="shared" si="7"/>
        <v>1</v>
      </c>
      <c r="AX38" s="9">
        <f t="shared" si="8"/>
        <v>29</v>
      </c>
      <c r="AY38" s="12"/>
      <c r="AZ38" s="19">
        <f t="shared" si="9"/>
        <v>72</v>
      </c>
      <c r="BA38" s="12"/>
      <c r="BB38" s="12"/>
      <c r="BC38" s="12"/>
      <c r="BD38" s="12"/>
      <c r="BE38" s="12"/>
      <c r="BF38" s="10"/>
    </row>
    <row r="39" spans="1:58" ht="13.5">
      <c r="A39" s="11" t="s">
        <v>0</v>
      </c>
      <c r="B39" s="10">
        <v>39</v>
      </c>
      <c r="C39" s="11" t="s">
        <v>88</v>
      </c>
      <c r="D39" s="12">
        <v>475</v>
      </c>
      <c r="E39" s="12"/>
      <c r="F39" s="12"/>
      <c r="G39" s="12" t="s">
        <v>2</v>
      </c>
      <c r="H39" s="12" t="s">
        <v>89</v>
      </c>
      <c r="I39" s="12" t="s">
        <v>15</v>
      </c>
      <c r="J39" s="14">
        <v>0.62</v>
      </c>
      <c r="K39" s="7"/>
      <c r="L39" s="6">
        <f t="shared" si="5"/>
        <v>0.62</v>
      </c>
      <c r="M39" s="12"/>
      <c r="N39" s="12"/>
      <c r="O39" s="12"/>
      <c r="P39" s="12"/>
      <c r="Q39" s="9">
        <f t="shared" si="6"/>
        <v>0</v>
      </c>
      <c r="R39" s="12"/>
      <c r="S39" s="12">
        <v>589</v>
      </c>
      <c r="T39" s="32">
        <v>19</v>
      </c>
      <c r="U39" s="11"/>
      <c r="V39" s="12">
        <v>27</v>
      </c>
      <c r="W39" s="12">
        <v>25</v>
      </c>
      <c r="X39" s="12" t="s">
        <v>219</v>
      </c>
      <c r="Y39" s="12">
        <v>29</v>
      </c>
      <c r="Z39" s="12">
        <v>24</v>
      </c>
      <c r="AA39" s="12">
        <v>21</v>
      </c>
      <c r="AB39" s="12">
        <v>16</v>
      </c>
      <c r="AC39" s="12">
        <v>40</v>
      </c>
      <c r="AD39" s="12"/>
      <c r="AE39" s="12"/>
      <c r="AF39" s="12"/>
      <c r="AG39" s="12"/>
      <c r="AH39" s="12"/>
      <c r="AI39" s="12"/>
      <c r="AJ39" s="12">
        <v>74</v>
      </c>
      <c r="AK39" s="12">
        <v>75</v>
      </c>
      <c r="AL39" s="12">
        <v>65</v>
      </c>
      <c r="AM39" s="12">
        <v>72</v>
      </c>
      <c r="AN39" s="12">
        <v>77</v>
      </c>
      <c r="AO39" s="12">
        <v>80</v>
      </c>
      <c r="AP39" s="12">
        <v>85</v>
      </c>
      <c r="AQ39" s="12">
        <v>61</v>
      </c>
      <c r="AR39" s="12"/>
      <c r="AS39" s="12"/>
      <c r="AT39" s="12"/>
      <c r="AU39" s="12"/>
      <c r="AV39" s="12"/>
      <c r="AW39" s="5">
        <f t="shared" si="7"/>
        <v>8</v>
      </c>
      <c r="AX39" s="9">
        <f t="shared" si="8"/>
        <v>26</v>
      </c>
      <c r="AY39" s="12"/>
      <c r="AZ39" s="19">
        <f t="shared" si="9"/>
        <v>589</v>
      </c>
      <c r="BA39" s="12"/>
      <c r="BB39" s="12"/>
      <c r="BC39" s="12"/>
      <c r="BD39" s="12"/>
      <c r="BE39" s="12"/>
      <c r="BF39" s="10"/>
    </row>
    <row r="40" spans="1:58" ht="13.5">
      <c r="A40" s="11" t="s">
        <v>0</v>
      </c>
      <c r="B40" s="28">
        <v>40</v>
      </c>
      <c r="C40" s="11" t="s">
        <v>90</v>
      </c>
      <c r="D40" s="12">
        <v>4934</v>
      </c>
      <c r="E40" s="12"/>
      <c r="F40" s="12"/>
      <c r="G40" s="12" t="s">
        <v>220</v>
      </c>
      <c r="H40" s="12" t="s">
        <v>75</v>
      </c>
      <c r="I40" s="12" t="s">
        <v>8</v>
      </c>
      <c r="J40" s="14">
        <v>0.6</v>
      </c>
      <c r="K40" s="7"/>
      <c r="L40" s="6">
        <f t="shared" si="5"/>
        <v>0.6</v>
      </c>
      <c r="M40" s="12"/>
      <c r="N40" s="12"/>
      <c r="O40" s="12"/>
      <c r="P40" s="12"/>
      <c r="Q40" s="9">
        <f t="shared" si="6"/>
        <v>0</v>
      </c>
      <c r="R40" s="12"/>
      <c r="S40" s="12">
        <v>610</v>
      </c>
      <c r="T40" s="32">
        <v>17</v>
      </c>
      <c r="U40" s="11"/>
      <c r="V40" s="12">
        <v>18</v>
      </c>
      <c r="W40" s="12">
        <v>27</v>
      </c>
      <c r="X40" s="12">
        <v>25</v>
      </c>
      <c r="Y40" s="12" t="s">
        <v>188</v>
      </c>
      <c r="Z40" s="12">
        <v>30</v>
      </c>
      <c r="AA40" s="12">
        <v>3</v>
      </c>
      <c r="AB40" s="12">
        <v>34</v>
      </c>
      <c r="AC40" s="12">
        <v>42</v>
      </c>
      <c r="AD40" s="12"/>
      <c r="AE40" s="12"/>
      <c r="AF40" s="12"/>
      <c r="AG40" s="12"/>
      <c r="AH40" s="12"/>
      <c r="AI40" s="12"/>
      <c r="AJ40" s="12">
        <v>83</v>
      </c>
      <c r="AK40" s="12">
        <v>73</v>
      </c>
      <c r="AL40" s="12">
        <v>76</v>
      </c>
      <c r="AM40" s="12">
        <v>83</v>
      </c>
      <c r="AN40" s="12">
        <v>71</v>
      </c>
      <c r="AO40" s="12">
        <v>98</v>
      </c>
      <c r="AP40" s="12">
        <v>67</v>
      </c>
      <c r="AQ40" s="12">
        <v>59</v>
      </c>
      <c r="AR40" s="12"/>
      <c r="AS40" s="12"/>
      <c r="AT40" s="12"/>
      <c r="AU40" s="12"/>
      <c r="AV40" s="12"/>
      <c r="AW40" s="5">
        <f t="shared" si="7"/>
        <v>8</v>
      </c>
      <c r="AX40" s="9">
        <f t="shared" si="8"/>
        <v>25.571428571428573</v>
      </c>
      <c r="AY40" s="12"/>
      <c r="AZ40" s="19">
        <f t="shared" si="9"/>
        <v>610</v>
      </c>
      <c r="BA40" s="12"/>
      <c r="BB40" s="12"/>
      <c r="BC40" s="12"/>
      <c r="BD40" s="12"/>
      <c r="BE40" s="12"/>
      <c r="BF40" s="10"/>
    </row>
    <row r="41" spans="1:58" ht="13.5">
      <c r="A41" s="11"/>
      <c r="B41" s="10">
        <v>41</v>
      </c>
      <c r="C41" s="11" t="s">
        <v>91</v>
      </c>
      <c r="D41" s="12">
        <v>524</v>
      </c>
      <c r="E41" s="12"/>
      <c r="F41" s="12"/>
      <c r="G41" s="12" t="s">
        <v>3</v>
      </c>
      <c r="H41" s="12" t="s">
        <v>92</v>
      </c>
      <c r="I41" s="12" t="s">
        <v>93</v>
      </c>
      <c r="J41" s="14">
        <v>0.57</v>
      </c>
      <c r="K41" s="7"/>
      <c r="L41" s="6">
        <f t="shared" si="5"/>
        <v>0.57</v>
      </c>
      <c r="M41" s="12"/>
      <c r="N41" s="12"/>
      <c r="O41" s="12"/>
      <c r="P41" s="12"/>
      <c r="Q41" s="9">
        <f t="shared" si="6"/>
        <v>0</v>
      </c>
      <c r="R41" s="12"/>
      <c r="S41" s="12">
        <v>128</v>
      </c>
      <c r="T41" s="32">
        <v>52</v>
      </c>
      <c r="U41" s="11"/>
      <c r="V41" s="12"/>
      <c r="W41" s="12"/>
      <c r="X41" s="12">
        <v>30</v>
      </c>
      <c r="Y41" s="12"/>
      <c r="Z41" s="12"/>
      <c r="AA41" s="12"/>
      <c r="AB41" s="12"/>
      <c r="AC41" s="12">
        <v>44</v>
      </c>
      <c r="AD41" s="12"/>
      <c r="AE41" s="12"/>
      <c r="AF41" s="12"/>
      <c r="AG41" s="12"/>
      <c r="AH41" s="12"/>
      <c r="AI41" s="12"/>
      <c r="AJ41" s="12"/>
      <c r="AK41" s="12"/>
      <c r="AL41" s="12">
        <v>71</v>
      </c>
      <c r="AM41" s="12"/>
      <c r="AN41" s="12"/>
      <c r="AO41" s="12"/>
      <c r="AP41" s="12"/>
      <c r="AQ41" s="12">
        <v>57</v>
      </c>
      <c r="AR41" s="12"/>
      <c r="AS41" s="12"/>
      <c r="AT41" s="12"/>
      <c r="AU41" s="12"/>
      <c r="AV41" s="12"/>
      <c r="AW41" s="5">
        <f t="shared" si="7"/>
        <v>2</v>
      </c>
      <c r="AX41" s="9">
        <f t="shared" si="8"/>
        <v>37</v>
      </c>
      <c r="AY41" s="12"/>
      <c r="AZ41" s="19">
        <f t="shared" si="9"/>
        <v>128</v>
      </c>
      <c r="BA41" s="12"/>
      <c r="BB41" s="12"/>
      <c r="BC41" s="12"/>
      <c r="BD41" s="12"/>
      <c r="BE41" s="12"/>
      <c r="BF41" s="10"/>
    </row>
    <row r="42" spans="1:58" ht="13.5">
      <c r="A42" s="11" t="s">
        <v>0</v>
      </c>
      <c r="B42" s="10">
        <v>42</v>
      </c>
      <c r="C42" s="11" t="s">
        <v>94</v>
      </c>
      <c r="D42" s="12">
        <v>630</v>
      </c>
      <c r="E42" s="12"/>
      <c r="F42" s="12"/>
      <c r="G42" s="12" t="s">
        <v>221</v>
      </c>
      <c r="H42" s="12" t="s">
        <v>95</v>
      </c>
      <c r="I42" s="12" t="s">
        <v>8</v>
      </c>
      <c r="J42" s="14">
        <v>0.57</v>
      </c>
      <c r="K42" s="7"/>
      <c r="L42" s="6">
        <f t="shared" si="5"/>
        <v>0.57</v>
      </c>
      <c r="M42" s="12"/>
      <c r="N42" s="12"/>
      <c r="O42" s="12"/>
      <c r="P42" s="12"/>
      <c r="Q42" s="9">
        <f t="shared" si="6"/>
        <v>0</v>
      </c>
      <c r="R42" s="12"/>
      <c r="S42" s="12">
        <v>635</v>
      </c>
      <c r="T42" s="32">
        <v>13</v>
      </c>
      <c r="U42" s="11"/>
      <c r="V42" s="12">
        <v>1</v>
      </c>
      <c r="W42" s="12">
        <v>22</v>
      </c>
      <c r="X42" s="12">
        <v>32</v>
      </c>
      <c r="Y42" s="12">
        <v>8</v>
      </c>
      <c r="Z42" s="12" t="s">
        <v>188</v>
      </c>
      <c r="AA42" s="12">
        <v>25</v>
      </c>
      <c r="AB42" s="12">
        <v>28</v>
      </c>
      <c r="AC42" s="12">
        <v>37</v>
      </c>
      <c r="AD42" s="12"/>
      <c r="AE42" s="12"/>
      <c r="AF42" s="12"/>
      <c r="AG42" s="12"/>
      <c r="AH42" s="12"/>
      <c r="AI42" s="12"/>
      <c r="AJ42" s="12">
        <v>100</v>
      </c>
      <c r="AK42" s="12">
        <v>78</v>
      </c>
      <c r="AL42" s="12">
        <v>68</v>
      </c>
      <c r="AM42" s="12">
        <v>93</v>
      </c>
      <c r="AN42" s="12">
        <v>83</v>
      </c>
      <c r="AO42" s="12">
        <v>76</v>
      </c>
      <c r="AP42" s="12">
        <v>73</v>
      </c>
      <c r="AQ42" s="12">
        <v>64</v>
      </c>
      <c r="AR42" s="12"/>
      <c r="AS42" s="12"/>
      <c r="AT42" s="12"/>
      <c r="AU42" s="12"/>
      <c r="AV42" s="12"/>
      <c r="AW42" s="5">
        <f t="shared" si="7"/>
        <v>8</v>
      </c>
      <c r="AX42" s="9">
        <f t="shared" si="8"/>
        <v>21.857142857142858</v>
      </c>
      <c r="AY42" s="12"/>
      <c r="AZ42" s="19">
        <f t="shared" si="9"/>
        <v>635</v>
      </c>
      <c r="BA42" s="12"/>
      <c r="BB42" s="12"/>
      <c r="BC42" s="12"/>
      <c r="BD42" s="12"/>
      <c r="BE42" s="12"/>
      <c r="BF42" s="10"/>
    </row>
    <row r="43" spans="1:58" ht="13.5">
      <c r="A43" s="11" t="s">
        <v>0</v>
      </c>
      <c r="B43" s="10">
        <v>43</v>
      </c>
      <c r="C43" s="11" t="s">
        <v>96</v>
      </c>
      <c r="D43" s="12">
        <v>1411</v>
      </c>
      <c r="E43" s="12"/>
      <c r="F43" s="12"/>
      <c r="G43" s="12" t="s">
        <v>222</v>
      </c>
      <c r="H43" s="12" t="s">
        <v>97</v>
      </c>
      <c r="I43" s="12" t="s">
        <v>9</v>
      </c>
      <c r="J43" s="14">
        <v>0.73</v>
      </c>
      <c r="K43" s="7"/>
      <c r="L43" s="6">
        <f t="shared" si="5"/>
        <v>0.73</v>
      </c>
      <c r="M43" s="12"/>
      <c r="N43" s="12"/>
      <c r="O43" s="12"/>
      <c r="P43" s="12"/>
      <c r="Q43" s="9">
        <f t="shared" si="6"/>
        <v>0</v>
      </c>
      <c r="R43" s="12"/>
      <c r="S43" s="12">
        <v>606</v>
      </c>
      <c r="T43" s="32">
        <v>18</v>
      </c>
      <c r="U43" s="11"/>
      <c r="V43" s="12">
        <v>16</v>
      </c>
      <c r="W43" s="12">
        <v>28</v>
      </c>
      <c r="X43" s="12">
        <v>18</v>
      </c>
      <c r="Y43" s="12">
        <v>21</v>
      </c>
      <c r="Z43" s="12" t="s">
        <v>177</v>
      </c>
      <c r="AA43" s="12">
        <v>34</v>
      </c>
      <c r="AB43" s="12">
        <v>26</v>
      </c>
      <c r="AC43" s="12" t="s">
        <v>186</v>
      </c>
      <c r="AD43" s="12"/>
      <c r="AE43" s="12"/>
      <c r="AF43" s="12"/>
      <c r="AG43" s="12"/>
      <c r="AH43" s="12"/>
      <c r="AI43" s="12"/>
      <c r="AJ43" s="12">
        <v>85</v>
      </c>
      <c r="AK43" s="12">
        <v>72</v>
      </c>
      <c r="AL43" s="12">
        <v>83</v>
      </c>
      <c r="AM43" s="12">
        <v>80</v>
      </c>
      <c r="AN43" s="12">
        <v>66</v>
      </c>
      <c r="AO43" s="12">
        <v>67</v>
      </c>
      <c r="AP43" s="12">
        <v>75</v>
      </c>
      <c r="AQ43" s="12">
        <v>78</v>
      </c>
      <c r="AR43" s="12"/>
      <c r="AS43" s="12"/>
      <c r="AT43" s="12"/>
      <c r="AU43" s="12"/>
      <c r="AV43" s="12"/>
      <c r="AW43" s="5">
        <f t="shared" si="7"/>
        <v>8</v>
      </c>
      <c r="AX43" s="9">
        <f t="shared" si="8"/>
        <v>23.833333333333332</v>
      </c>
      <c r="AY43" s="12"/>
      <c r="AZ43" s="19">
        <f t="shared" si="9"/>
        <v>606</v>
      </c>
      <c r="BA43" s="12"/>
      <c r="BB43" s="12"/>
      <c r="BC43" s="12"/>
      <c r="BD43" s="12"/>
      <c r="BE43" s="12"/>
      <c r="BF43" s="10"/>
    </row>
    <row r="44" spans="1:58" ht="13.5">
      <c r="A44" s="11"/>
      <c r="B44" s="10">
        <v>44</v>
      </c>
      <c r="C44" s="11" t="s">
        <v>98</v>
      </c>
      <c r="D44" s="12">
        <v>5560</v>
      </c>
      <c r="E44" s="12"/>
      <c r="F44" s="12"/>
      <c r="G44" s="12" t="s">
        <v>223</v>
      </c>
      <c r="H44" s="12" t="s">
        <v>99</v>
      </c>
      <c r="I44" s="12" t="s">
        <v>93</v>
      </c>
      <c r="J44" s="14">
        <v>0.65</v>
      </c>
      <c r="K44" s="7"/>
      <c r="L44" s="6">
        <f t="shared" si="5"/>
        <v>0.65</v>
      </c>
      <c r="M44" s="12"/>
      <c r="N44" s="12"/>
      <c r="O44" s="12"/>
      <c r="P44" s="12"/>
      <c r="Q44" s="9">
        <f t="shared" si="6"/>
        <v>0</v>
      </c>
      <c r="R44" s="12"/>
      <c r="S44" s="12">
        <v>541</v>
      </c>
      <c r="T44" s="32">
        <v>21</v>
      </c>
      <c r="U44" s="11"/>
      <c r="V44" s="12">
        <v>7</v>
      </c>
      <c r="W44" s="12">
        <v>12</v>
      </c>
      <c r="X44" s="12">
        <v>22</v>
      </c>
      <c r="Y44" s="12"/>
      <c r="Z44" s="12"/>
      <c r="AA44" s="12">
        <v>15</v>
      </c>
      <c r="AB44" s="12">
        <v>5</v>
      </c>
      <c r="AC44" s="12">
        <v>4</v>
      </c>
      <c r="AD44" s="12"/>
      <c r="AE44" s="12"/>
      <c r="AF44" s="12"/>
      <c r="AG44" s="12"/>
      <c r="AH44" s="12"/>
      <c r="AI44" s="12"/>
      <c r="AJ44" s="12">
        <v>94</v>
      </c>
      <c r="AK44" s="12">
        <v>89</v>
      </c>
      <c r="AL44" s="12">
        <v>79</v>
      </c>
      <c r="AM44" s="12"/>
      <c r="AN44" s="12"/>
      <c r="AO44" s="12">
        <v>86</v>
      </c>
      <c r="AP44" s="12">
        <v>96</v>
      </c>
      <c r="AQ44" s="12">
        <v>97</v>
      </c>
      <c r="AR44" s="12"/>
      <c r="AS44" s="12"/>
      <c r="AT44" s="12"/>
      <c r="AU44" s="12"/>
      <c r="AV44" s="12"/>
      <c r="AW44" s="5">
        <f t="shared" si="7"/>
        <v>6</v>
      </c>
      <c r="AX44" s="9">
        <f t="shared" si="8"/>
        <v>10.833333333333334</v>
      </c>
      <c r="AY44" s="12"/>
      <c r="AZ44" s="19">
        <f t="shared" si="9"/>
        <v>541</v>
      </c>
      <c r="BA44" s="12"/>
      <c r="BB44" s="12"/>
      <c r="BC44" s="12"/>
      <c r="BD44" s="12"/>
      <c r="BE44" s="12"/>
      <c r="BF44" s="10"/>
    </row>
    <row r="45" spans="1:58" ht="13.5">
      <c r="A45" s="11"/>
      <c r="B45" s="10">
        <v>45</v>
      </c>
      <c r="C45" s="11" t="s">
        <v>100</v>
      </c>
      <c r="D45" s="12">
        <v>2681</v>
      </c>
      <c r="E45" s="12"/>
      <c r="F45" s="12"/>
      <c r="G45" s="12" t="s">
        <v>224</v>
      </c>
      <c r="H45" s="12" t="s">
        <v>101</v>
      </c>
      <c r="I45" s="12" t="s">
        <v>102</v>
      </c>
      <c r="J45" s="14">
        <v>0.65</v>
      </c>
      <c r="K45" s="7"/>
      <c r="L45" s="6">
        <f t="shared" si="5"/>
        <v>0.65</v>
      </c>
      <c r="M45" s="12"/>
      <c r="N45" s="12"/>
      <c r="O45" s="12"/>
      <c r="P45" s="12"/>
      <c r="Q45" s="9">
        <f t="shared" si="6"/>
        <v>0</v>
      </c>
      <c r="R45" s="12"/>
      <c r="S45" s="12">
        <v>358</v>
      </c>
      <c r="T45" s="32">
        <v>32</v>
      </c>
      <c r="U45" s="11"/>
      <c r="V45" s="12">
        <v>10</v>
      </c>
      <c r="W45" s="12">
        <v>9</v>
      </c>
      <c r="X45" s="12"/>
      <c r="Y45" s="12"/>
      <c r="Z45" s="12"/>
      <c r="AA45" s="12">
        <v>10</v>
      </c>
      <c r="AB45" s="12">
        <v>17</v>
      </c>
      <c r="AC45" s="12"/>
      <c r="AD45" s="12"/>
      <c r="AE45" s="12"/>
      <c r="AF45" s="12"/>
      <c r="AG45" s="12"/>
      <c r="AH45" s="12"/>
      <c r="AI45" s="12"/>
      <c r="AJ45" s="12">
        <v>91</v>
      </c>
      <c r="AK45" s="12">
        <v>92</v>
      </c>
      <c r="AL45" s="12"/>
      <c r="AM45" s="12"/>
      <c r="AN45" s="12"/>
      <c r="AO45" s="12">
        <v>91</v>
      </c>
      <c r="AP45" s="12">
        <v>84</v>
      </c>
      <c r="AQ45" s="12"/>
      <c r="AR45" s="12"/>
      <c r="AS45" s="12"/>
      <c r="AT45" s="12"/>
      <c r="AU45" s="12"/>
      <c r="AV45" s="12"/>
      <c r="AW45" s="5">
        <f t="shared" si="7"/>
        <v>4</v>
      </c>
      <c r="AX45" s="9">
        <f t="shared" si="8"/>
        <v>11.5</v>
      </c>
      <c r="AY45" s="12"/>
      <c r="AZ45" s="19">
        <f t="shared" si="9"/>
        <v>358</v>
      </c>
      <c r="BA45" s="12"/>
      <c r="BB45" s="12"/>
      <c r="BC45" s="12"/>
      <c r="BD45" s="12"/>
      <c r="BE45" s="12"/>
      <c r="BF45" s="10"/>
    </row>
    <row r="46" spans="1:58" ht="13.5">
      <c r="A46" s="11"/>
      <c r="B46" s="10">
        <v>46</v>
      </c>
      <c r="C46" s="11" t="s">
        <v>103</v>
      </c>
      <c r="D46" s="12">
        <v>4923</v>
      </c>
      <c r="E46" s="12"/>
      <c r="F46" s="12"/>
      <c r="G46" s="12" t="s">
        <v>225</v>
      </c>
      <c r="H46" s="12" t="s">
        <v>104</v>
      </c>
      <c r="I46" s="12" t="s">
        <v>8</v>
      </c>
      <c r="J46" s="14">
        <v>0.64</v>
      </c>
      <c r="K46" s="7"/>
      <c r="L46" s="6">
        <f t="shared" si="5"/>
        <v>0.64</v>
      </c>
      <c r="M46" s="12"/>
      <c r="N46" s="12"/>
      <c r="O46" s="12"/>
      <c r="P46" s="12"/>
      <c r="Q46" s="9">
        <f t="shared" si="6"/>
        <v>0</v>
      </c>
      <c r="R46" s="12"/>
      <c r="S46" s="12">
        <v>171</v>
      </c>
      <c r="T46" s="32">
        <v>47</v>
      </c>
      <c r="U46" s="11"/>
      <c r="V46" s="12"/>
      <c r="W46" s="12"/>
      <c r="X46" s="12"/>
      <c r="Y46" s="12"/>
      <c r="Z46" s="12"/>
      <c r="AA46" s="12">
        <v>20</v>
      </c>
      <c r="AB46" s="12">
        <v>11</v>
      </c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>
        <v>81</v>
      </c>
      <c r="AP46" s="12">
        <v>90</v>
      </c>
      <c r="AQ46" s="12"/>
      <c r="AR46" s="12"/>
      <c r="AS46" s="12"/>
      <c r="AT46" s="12"/>
      <c r="AU46" s="12"/>
      <c r="AV46" s="12"/>
      <c r="AW46" s="5">
        <f t="shared" si="7"/>
        <v>2</v>
      </c>
      <c r="AX46" s="9">
        <f t="shared" si="8"/>
        <v>15.5</v>
      </c>
      <c r="AY46" s="12"/>
      <c r="AZ46" s="19">
        <f t="shared" si="9"/>
        <v>171</v>
      </c>
      <c r="BA46" s="12"/>
      <c r="BB46" s="12"/>
      <c r="BC46" s="12"/>
      <c r="BD46" s="12"/>
      <c r="BE46" s="12"/>
      <c r="BF46" s="10"/>
    </row>
    <row r="47" spans="1:58" ht="13.5">
      <c r="A47" s="11"/>
      <c r="B47" s="10">
        <v>47</v>
      </c>
      <c r="C47" s="11" t="s">
        <v>105</v>
      </c>
      <c r="D47" s="12">
        <v>741</v>
      </c>
      <c r="E47" s="12"/>
      <c r="F47" s="12"/>
      <c r="G47" s="12" t="s">
        <v>226</v>
      </c>
      <c r="H47" s="12" t="s">
        <v>106</v>
      </c>
      <c r="I47" s="12" t="s">
        <v>10</v>
      </c>
      <c r="J47" s="14">
        <v>0.55</v>
      </c>
      <c r="K47" s="7"/>
      <c r="L47" s="6">
        <f t="shared" si="5"/>
        <v>0.55</v>
      </c>
      <c r="M47" s="12"/>
      <c r="N47" s="12"/>
      <c r="O47" s="12"/>
      <c r="P47" s="12"/>
      <c r="Q47" s="9">
        <f t="shared" si="6"/>
        <v>0</v>
      </c>
      <c r="R47" s="12"/>
      <c r="S47" s="12">
        <v>157</v>
      </c>
      <c r="T47" s="32">
        <v>49</v>
      </c>
      <c r="U47" s="11"/>
      <c r="V47" s="12"/>
      <c r="W47" s="12"/>
      <c r="X47" s="12"/>
      <c r="Y47" s="12"/>
      <c r="Z47" s="12"/>
      <c r="AA47" s="12">
        <v>12</v>
      </c>
      <c r="AB47" s="12">
        <v>33</v>
      </c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>
        <v>89</v>
      </c>
      <c r="AP47" s="12">
        <v>68</v>
      </c>
      <c r="AQ47" s="12"/>
      <c r="AR47" s="12"/>
      <c r="AS47" s="12"/>
      <c r="AT47" s="12"/>
      <c r="AU47" s="12"/>
      <c r="AV47" s="12"/>
      <c r="AW47" s="5">
        <f t="shared" si="7"/>
        <v>2</v>
      </c>
      <c r="AX47" s="9">
        <f t="shared" si="8"/>
        <v>22.5</v>
      </c>
      <c r="AY47" s="12"/>
      <c r="AZ47" s="19">
        <f t="shared" si="9"/>
        <v>157</v>
      </c>
      <c r="BA47" s="12"/>
      <c r="BB47" s="12"/>
      <c r="BC47" s="12"/>
      <c r="BD47" s="12"/>
      <c r="BE47" s="12"/>
      <c r="BF47" s="10"/>
    </row>
    <row r="48" spans="1:58" ht="13.5">
      <c r="A48" s="11"/>
      <c r="B48" s="10">
        <v>48</v>
      </c>
      <c r="C48" s="11" t="s">
        <v>107</v>
      </c>
      <c r="D48" s="12">
        <v>4976</v>
      </c>
      <c r="E48" s="12"/>
      <c r="F48" s="12"/>
      <c r="G48" s="12" t="s">
        <v>227</v>
      </c>
      <c r="H48" s="12" t="s">
        <v>108</v>
      </c>
      <c r="I48" s="12" t="s">
        <v>109</v>
      </c>
      <c r="J48" s="14">
        <v>0.83</v>
      </c>
      <c r="K48" s="7"/>
      <c r="L48" s="6">
        <f t="shared" si="5"/>
        <v>0.83</v>
      </c>
      <c r="M48" s="12"/>
      <c r="N48" s="12"/>
      <c r="O48" s="12"/>
      <c r="P48" s="12"/>
      <c r="Q48" s="9">
        <f t="shared" si="6"/>
        <v>0</v>
      </c>
      <c r="R48" s="12"/>
      <c r="S48" s="12">
        <v>360</v>
      </c>
      <c r="T48" s="32">
        <v>31</v>
      </c>
      <c r="U48" s="11"/>
      <c r="V48" s="12">
        <v>2</v>
      </c>
      <c r="W48" s="12">
        <v>3</v>
      </c>
      <c r="X48" s="12"/>
      <c r="Y48" s="12">
        <v>30</v>
      </c>
      <c r="Z48" s="12">
        <v>9</v>
      </c>
      <c r="AA48" s="12"/>
      <c r="AB48" s="12"/>
      <c r="AC48" s="12"/>
      <c r="AD48" s="12"/>
      <c r="AE48" s="12"/>
      <c r="AF48" s="12"/>
      <c r="AG48" s="12"/>
      <c r="AH48" s="12"/>
      <c r="AI48" s="12"/>
      <c r="AJ48" s="12">
        <v>99</v>
      </c>
      <c r="AK48" s="12">
        <v>98</v>
      </c>
      <c r="AL48" s="12"/>
      <c r="AM48" s="12">
        <v>71</v>
      </c>
      <c r="AN48" s="12">
        <v>92</v>
      </c>
      <c r="AO48" s="12"/>
      <c r="AP48" s="12"/>
      <c r="AQ48" s="12"/>
      <c r="AR48" s="12"/>
      <c r="AS48" s="12"/>
      <c r="AT48" s="12"/>
      <c r="AU48" s="12"/>
      <c r="AV48" s="12"/>
      <c r="AW48" s="5">
        <f t="shared" si="7"/>
        <v>4</v>
      </c>
      <c r="AX48" s="9">
        <f t="shared" si="8"/>
        <v>11</v>
      </c>
      <c r="AY48" s="12"/>
      <c r="AZ48" s="19">
        <f t="shared" si="9"/>
        <v>360</v>
      </c>
      <c r="BA48" s="12"/>
      <c r="BB48" s="12"/>
      <c r="BC48" s="12"/>
      <c r="BD48" s="12"/>
      <c r="BE48" s="12"/>
      <c r="BF48" s="10"/>
    </row>
    <row r="49" spans="1:58" ht="13.5">
      <c r="A49" s="11"/>
      <c r="B49" s="10">
        <v>49</v>
      </c>
      <c r="C49" s="11" t="s">
        <v>110</v>
      </c>
      <c r="D49" s="12">
        <v>5857</v>
      </c>
      <c r="E49" s="12"/>
      <c r="F49" s="12"/>
      <c r="G49" s="12" t="s">
        <v>228</v>
      </c>
      <c r="H49" s="12" t="s">
        <v>111</v>
      </c>
      <c r="I49" s="12" t="s">
        <v>112</v>
      </c>
      <c r="J49" s="14">
        <v>0.81</v>
      </c>
      <c r="K49" s="7"/>
      <c r="L49" s="6">
        <f t="shared" si="5"/>
        <v>0.81</v>
      </c>
      <c r="M49" s="12"/>
      <c r="N49" s="12"/>
      <c r="O49" s="12"/>
      <c r="P49" s="12"/>
      <c r="Q49" s="9">
        <f t="shared" si="6"/>
        <v>0</v>
      </c>
      <c r="R49" s="12"/>
      <c r="S49" s="12">
        <v>214</v>
      </c>
      <c r="T49" s="32">
        <v>40</v>
      </c>
      <c r="U49" s="11"/>
      <c r="V49" s="12"/>
      <c r="W49" s="12"/>
      <c r="X49" s="12">
        <v>28</v>
      </c>
      <c r="Y49" s="12">
        <v>35</v>
      </c>
      <c r="Z49" s="12">
        <v>26</v>
      </c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>
        <v>73</v>
      </c>
      <c r="AM49" s="12">
        <v>66</v>
      </c>
      <c r="AN49" s="12">
        <v>75</v>
      </c>
      <c r="AO49" s="12"/>
      <c r="AP49" s="12"/>
      <c r="AQ49" s="12"/>
      <c r="AR49" s="12"/>
      <c r="AS49" s="12"/>
      <c r="AT49" s="12"/>
      <c r="AU49" s="12"/>
      <c r="AV49" s="12"/>
      <c r="AW49" s="5">
        <f t="shared" si="7"/>
        <v>3</v>
      </c>
      <c r="AX49" s="9">
        <f t="shared" si="8"/>
        <v>29.666666666666668</v>
      </c>
      <c r="AY49" s="12"/>
      <c r="AZ49" s="19">
        <f t="shared" si="9"/>
        <v>214</v>
      </c>
      <c r="BA49" s="12"/>
      <c r="BB49" s="12"/>
      <c r="BC49" s="12"/>
      <c r="BD49" s="12"/>
      <c r="BE49" s="12"/>
      <c r="BF49" s="10"/>
    </row>
    <row r="50" spans="1:58" ht="13.5">
      <c r="A50" s="11"/>
      <c r="B50" s="10">
        <v>50</v>
      </c>
      <c r="C50" s="11" t="s">
        <v>113</v>
      </c>
      <c r="D50" s="12">
        <v>731</v>
      </c>
      <c r="E50" s="12"/>
      <c r="F50" s="12"/>
      <c r="G50" s="12" t="s">
        <v>229</v>
      </c>
      <c r="H50" s="12" t="s">
        <v>114</v>
      </c>
      <c r="I50" s="12" t="s">
        <v>115</v>
      </c>
      <c r="J50" s="14">
        <v>0.63</v>
      </c>
      <c r="K50" s="7"/>
      <c r="L50" s="6">
        <f t="shared" si="5"/>
        <v>0.63</v>
      </c>
      <c r="M50" s="12"/>
      <c r="N50" s="12"/>
      <c r="O50" s="12"/>
      <c r="P50" s="12"/>
      <c r="Q50" s="9">
        <f t="shared" si="6"/>
        <v>0</v>
      </c>
      <c r="R50" s="12"/>
      <c r="S50" s="12">
        <v>190</v>
      </c>
      <c r="T50" s="32">
        <v>42</v>
      </c>
      <c r="U50" s="11"/>
      <c r="V50" s="12">
        <v>5</v>
      </c>
      <c r="W50" s="12">
        <v>7</v>
      </c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>
        <v>96</v>
      </c>
      <c r="AK50" s="12">
        <v>94</v>
      </c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5">
        <f t="shared" si="7"/>
        <v>2</v>
      </c>
      <c r="AX50" s="9">
        <f t="shared" si="8"/>
        <v>6</v>
      </c>
      <c r="AY50" s="12"/>
      <c r="AZ50" s="19">
        <f t="shared" si="9"/>
        <v>190</v>
      </c>
      <c r="BA50" s="12"/>
      <c r="BB50" s="12"/>
      <c r="BC50" s="12"/>
      <c r="BD50" s="12"/>
      <c r="BE50" s="12"/>
      <c r="BF50" s="10"/>
    </row>
    <row r="51" spans="1:58" ht="13.5">
      <c r="A51" s="11"/>
      <c r="B51" s="10">
        <v>51</v>
      </c>
      <c r="C51" s="11" t="s">
        <v>116</v>
      </c>
      <c r="D51" s="12">
        <v>5913</v>
      </c>
      <c r="E51" s="12"/>
      <c r="F51" s="12"/>
      <c r="G51" s="12" t="s">
        <v>230</v>
      </c>
      <c r="H51" s="12" t="s">
        <v>114</v>
      </c>
      <c r="I51" s="12" t="s">
        <v>115</v>
      </c>
      <c r="J51" s="14">
        <v>0.67</v>
      </c>
      <c r="K51" s="7"/>
      <c r="L51" s="6">
        <f t="shared" si="5"/>
        <v>0.67</v>
      </c>
      <c r="M51" s="12"/>
      <c r="N51" s="12"/>
      <c r="O51" s="12"/>
      <c r="P51" s="12"/>
      <c r="Q51" s="9">
        <f t="shared" si="6"/>
        <v>0</v>
      </c>
      <c r="R51" s="12"/>
      <c r="S51" s="12">
        <v>187</v>
      </c>
      <c r="T51" s="32">
        <v>43</v>
      </c>
      <c r="U51" s="11"/>
      <c r="V51" s="12">
        <v>13</v>
      </c>
      <c r="W51" s="12">
        <v>2</v>
      </c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>
        <v>88</v>
      </c>
      <c r="AK51" s="12">
        <v>99</v>
      </c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5">
        <f t="shared" si="7"/>
        <v>2</v>
      </c>
      <c r="AX51" s="9">
        <f t="shared" si="8"/>
        <v>7.5</v>
      </c>
      <c r="AY51" s="12"/>
      <c r="AZ51" s="19">
        <f t="shared" si="9"/>
        <v>187</v>
      </c>
      <c r="BA51" s="12"/>
      <c r="BB51" s="12"/>
      <c r="BC51" s="12"/>
      <c r="BD51" s="12"/>
      <c r="BE51" s="12"/>
      <c r="BF51" s="10"/>
    </row>
    <row r="52" spans="1:58" ht="13.5">
      <c r="A52" s="11"/>
      <c r="B52" s="10">
        <v>52</v>
      </c>
      <c r="C52" s="11" t="s">
        <v>117</v>
      </c>
      <c r="D52" s="12">
        <v>5661</v>
      </c>
      <c r="E52" s="12"/>
      <c r="F52" s="12"/>
      <c r="G52" s="12" t="s">
        <v>231</v>
      </c>
      <c r="H52" s="12" t="s">
        <v>118</v>
      </c>
      <c r="I52" s="12" t="s">
        <v>119</v>
      </c>
      <c r="J52" s="14">
        <v>0.65</v>
      </c>
      <c r="K52" s="7"/>
      <c r="L52" s="6">
        <f t="shared" si="5"/>
        <v>0.65</v>
      </c>
      <c r="M52" s="12"/>
      <c r="N52" s="12"/>
      <c r="O52" s="12"/>
      <c r="P52" s="12"/>
      <c r="Q52" s="9">
        <f t="shared" si="6"/>
        <v>0</v>
      </c>
      <c r="R52" s="12"/>
      <c r="S52" s="12">
        <v>186</v>
      </c>
      <c r="T52" s="32">
        <v>44</v>
      </c>
      <c r="U52" s="11"/>
      <c r="V52" s="12">
        <v>6</v>
      </c>
      <c r="W52" s="12">
        <v>10</v>
      </c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>
        <v>95</v>
      </c>
      <c r="AK52" s="12">
        <v>91</v>
      </c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5">
        <f t="shared" si="7"/>
        <v>2</v>
      </c>
      <c r="AX52" s="9">
        <f t="shared" si="8"/>
        <v>8</v>
      </c>
      <c r="AY52" s="12"/>
      <c r="AZ52" s="19">
        <f t="shared" si="9"/>
        <v>186</v>
      </c>
      <c r="BA52" s="12"/>
      <c r="BB52" s="12"/>
      <c r="BC52" s="12"/>
      <c r="BD52" s="12"/>
      <c r="BE52" s="12"/>
      <c r="BF52" s="10"/>
    </row>
    <row r="53" spans="1:58" ht="13.5">
      <c r="A53" s="11"/>
      <c r="B53" s="10">
        <v>53</v>
      </c>
      <c r="C53" s="11" t="s">
        <v>120</v>
      </c>
      <c r="D53" s="12">
        <v>5951</v>
      </c>
      <c r="E53" s="12"/>
      <c r="F53" s="12"/>
      <c r="G53" s="12" t="s">
        <v>232</v>
      </c>
      <c r="H53" s="12" t="s">
        <v>118</v>
      </c>
      <c r="I53" s="12" t="s">
        <v>119</v>
      </c>
      <c r="J53" s="14">
        <v>0.65</v>
      </c>
      <c r="K53" s="7"/>
      <c r="L53" s="6">
        <f t="shared" si="5"/>
        <v>0.65</v>
      </c>
      <c r="M53" s="12"/>
      <c r="N53" s="12"/>
      <c r="O53" s="12"/>
      <c r="P53" s="12"/>
      <c r="Q53" s="9">
        <f t="shared" si="6"/>
        <v>0</v>
      </c>
      <c r="R53" s="12"/>
      <c r="S53" s="12">
        <v>184</v>
      </c>
      <c r="T53" s="32">
        <v>45</v>
      </c>
      <c r="U53" s="11"/>
      <c r="V53" s="12">
        <v>12</v>
      </c>
      <c r="W53" s="12">
        <v>6</v>
      </c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>
        <v>89</v>
      </c>
      <c r="AK53" s="12">
        <v>95</v>
      </c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5">
        <f t="shared" si="7"/>
        <v>2</v>
      </c>
      <c r="AX53" s="9">
        <f t="shared" si="8"/>
        <v>9</v>
      </c>
      <c r="AY53" s="12"/>
      <c r="AZ53" s="19">
        <f t="shared" si="9"/>
        <v>184</v>
      </c>
      <c r="BA53" s="12"/>
      <c r="BB53" s="12"/>
      <c r="BC53" s="12"/>
      <c r="BD53" s="12"/>
      <c r="BE53" s="12"/>
      <c r="BF53" s="10"/>
    </row>
    <row r="54" spans="1:58" ht="13.5">
      <c r="A54" s="11"/>
      <c r="B54" s="10">
        <v>54</v>
      </c>
      <c r="C54" s="11" t="s">
        <v>121</v>
      </c>
      <c r="D54" s="12">
        <v>5259</v>
      </c>
      <c r="E54" s="12"/>
      <c r="F54" s="12"/>
      <c r="G54" s="12" t="s">
        <v>4</v>
      </c>
      <c r="H54" s="12" t="s">
        <v>122</v>
      </c>
      <c r="I54" s="12" t="s">
        <v>123</v>
      </c>
      <c r="J54" s="14">
        <v>0.64</v>
      </c>
      <c r="K54" s="7"/>
      <c r="L54" s="6">
        <f t="shared" si="5"/>
        <v>0.64</v>
      </c>
      <c r="M54" s="12"/>
      <c r="N54" s="12"/>
      <c r="O54" s="12"/>
      <c r="P54" s="12"/>
      <c r="Q54" s="9">
        <f t="shared" si="6"/>
        <v>0</v>
      </c>
      <c r="R54" s="12"/>
      <c r="S54" s="12">
        <v>178</v>
      </c>
      <c r="T54" s="32">
        <v>46</v>
      </c>
      <c r="U54" s="11"/>
      <c r="V54" s="12">
        <v>8</v>
      </c>
      <c r="W54" s="12">
        <v>16</v>
      </c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>
        <v>93</v>
      </c>
      <c r="AK54" s="12">
        <v>85</v>
      </c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5">
        <f t="shared" si="7"/>
        <v>2</v>
      </c>
      <c r="AX54" s="9">
        <f t="shared" si="8"/>
        <v>12</v>
      </c>
      <c r="AY54" s="12"/>
      <c r="AZ54" s="19">
        <f t="shared" si="9"/>
        <v>178</v>
      </c>
      <c r="BA54" s="12"/>
      <c r="BB54" s="12"/>
      <c r="BC54" s="12"/>
      <c r="BD54" s="12"/>
      <c r="BE54" s="12"/>
      <c r="BF54" s="10"/>
    </row>
    <row r="55" spans="1:58" ht="13.5">
      <c r="A55" s="11"/>
      <c r="B55" s="10">
        <v>55</v>
      </c>
      <c r="C55" s="11" t="s">
        <v>124</v>
      </c>
      <c r="D55" s="12">
        <v>641</v>
      </c>
      <c r="E55" s="12"/>
      <c r="F55" s="12"/>
      <c r="G55" s="12" t="s">
        <v>6</v>
      </c>
      <c r="H55" s="12" t="s">
        <v>125</v>
      </c>
      <c r="I55" s="12" t="s">
        <v>8</v>
      </c>
      <c r="J55" s="14">
        <v>0.64</v>
      </c>
      <c r="K55" s="7"/>
      <c r="L55" s="6">
        <f t="shared" si="5"/>
        <v>0.64</v>
      </c>
      <c r="M55" s="12"/>
      <c r="N55" s="12"/>
      <c r="O55" s="12"/>
      <c r="P55" s="12"/>
      <c r="Q55" s="9">
        <f t="shared" si="6"/>
        <v>0</v>
      </c>
      <c r="R55" s="12"/>
      <c r="S55" s="12">
        <v>144</v>
      </c>
      <c r="T55" s="32">
        <v>50</v>
      </c>
      <c r="U55" s="11"/>
      <c r="V55" s="12"/>
      <c r="W55" s="12"/>
      <c r="X55" s="12"/>
      <c r="Y55" s="12" t="s">
        <v>216</v>
      </c>
      <c r="Z55" s="12">
        <v>22</v>
      </c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>
        <v>65</v>
      </c>
      <c r="AN55" s="12">
        <v>79</v>
      </c>
      <c r="AO55" s="12"/>
      <c r="AP55" s="12"/>
      <c r="AQ55" s="12"/>
      <c r="AR55" s="12"/>
      <c r="AS55" s="12"/>
      <c r="AT55" s="12"/>
      <c r="AU55" s="12"/>
      <c r="AV55" s="12"/>
      <c r="AW55" s="5">
        <f t="shared" si="7"/>
        <v>2</v>
      </c>
      <c r="AX55" s="9">
        <f t="shared" si="8"/>
        <v>22</v>
      </c>
      <c r="AY55" s="12"/>
      <c r="AZ55" s="19">
        <f t="shared" si="9"/>
        <v>144</v>
      </c>
      <c r="BA55" s="12"/>
      <c r="BB55" s="12"/>
      <c r="BC55" s="12"/>
      <c r="BD55" s="12"/>
      <c r="BE55" s="12"/>
      <c r="BF55" s="10"/>
    </row>
    <row r="56" spans="1:58" ht="13.5">
      <c r="A56" s="11"/>
      <c r="B56" s="10">
        <v>56</v>
      </c>
      <c r="C56" s="11" t="s">
        <v>126</v>
      </c>
      <c r="D56" s="12">
        <v>3397</v>
      </c>
      <c r="E56" s="12"/>
      <c r="F56" s="12"/>
      <c r="G56" s="12" t="s">
        <v>233</v>
      </c>
      <c r="H56" s="12" t="s">
        <v>127</v>
      </c>
      <c r="I56" s="12" t="s">
        <v>9</v>
      </c>
      <c r="J56" s="14">
        <v>0.72</v>
      </c>
      <c r="K56" s="7"/>
      <c r="L56" s="6">
        <f t="shared" si="5"/>
        <v>0.72</v>
      </c>
      <c r="M56" s="12"/>
      <c r="N56" s="12"/>
      <c r="O56" s="12"/>
      <c r="P56" s="12"/>
      <c r="Q56" s="9">
        <f t="shared" si="6"/>
        <v>0</v>
      </c>
      <c r="R56" s="12"/>
      <c r="S56" s="12">
        <v>97</v>
      </c>
      <c r="T56" s="32">
        <v>54</v>
      </c>
      <c r="U56" s="11"/>
      <c r="V56" s="12"/>
      <c r="W56" s="12"/>
      <c r="X56" s="12">
        <v>4</v>
      </c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>
        <v>97</v>
      </c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5">
        <f t="shared" si="7"/>
        <v>1</v>
      </c>
      <c r="AX56" s="9">
        <f t="shared" si="8"/>
        <v>4</v>
      </c>
      <c r="AY56" s="12"/>
      <c r="AZ56" s="19">
        <f t="shared" si="9"/>
        <v>97</v>
      </c>
      <c r="BA56" s="12"/>
      <c r="BB56" s="12"/>
      <c r="BC56" s="12"/>
      <c r="BD56" s="12"/>
      <c r="BE56" s="12"/>
      <c r="BF56" s="10"/>
    </row>
    <row r="57" spans="1:58" ht="13.5">
      <c r="A57" s="11"/>
      <c r="B57" s="10">
        <v>57</v>
      </c>
      <c r="C57" s="11" t="s">
        <v>128</v>
      </c>
      <c r="D57" s="12">
        <v>747</v>
      </c>
      <c r="E57" s="12"/>
      <c r="F57" s="12"/>
      <c r="G57" s="12" t="s">
        <v>234</v>
      </c>
      <c r="H57" s="12" t="s">
        <v>129</v>
      </c>
      <c r="I57" s="12" t="s">
        <v>93</v>
      </c>
      <c r="J57" s="14">
        <v>0.6</v>
      </c>
      <c r="K57" s="7"/>
      <c r="L57" s="6">
        <f t="shared" si="5"/>
        <v>0.6</v>
      </c>
      <c r="M57" s="12"/>
      <c r="N57" s="12"/>
      <c r="O57" s="12"/>
      <c r="P57" s="12"/>
      <c r="Q57" s="9">
        <f t="shared" si="6"/>
        <v>0</v>
      </c>
      <c r="R57" s="12"/>
      <c r="S57" s="12">
        <v>166</v>
      </c>
      <c r="T57" s="32">
        <v>48</v>
      </c>
      <c r="U57" s="11"/>
      <c r="V57" s="12"/>
      <c r="W57" s="12"/>
      <c r="X57" s="12">
        <v>11</v>
      </c>
      <c r="Y57" s="12"/>
      <c r="Z57" s="12"/>
      <c r="AA57" s="12"/>
      <c r="AB57" s="12"/>
      <c r="AC57" s="12">
        <v>25</v>
      </c>
      <c r="AD57" s="12"/>
      <c r="AE57" s="12"/>
      <c r="AF57" s="12"/>
      <c r="AG57" s="12"/>
      <c r="AH57" s="12"/>
      <c r="AI57" s="12"/>
      <c r="AJ57" s="12"/>
      <c r="AK57" s="12"/>
      <c r="AL57" s="12">
        <v>90</v>
      </c>
      <c r="AM57" s="12"/>
      <c r="AN57" s="12"/>
      <c r="AO57" s="12"/>
      <c r="AP57" s="12"/>
      <c r="AQ57" s="12">
        <v>76</v>
      </c>
      <c r="AR57" s="12"/>
      <c r="AS57" s="12"/>
      <c r="AT57" s="12"/>
      <c r="AU57" s="12"/>
      <c r="AV57" s="12"/>
      <c r="AW57" s="5">
        <f t="shared" si="7"/>
        <v>2</v>
      </c>
      <c r="AX57" s="9">
        <f t="shared" si="8"/>
        <v>18</v>
      </c>
      <c r="AY57" s="12"/>
      <c r="AZ57" s="19">
        <f t="shared" si="9"/>
        <v>166</v>
      </c>
      <c r="BA57" s="12"/>
      <c r="BB57" s="12"/>
      <c r="BC57" s="12"/>
      <c r="BD57" s="12"/>
      <c r="BE57" s="12"/>
      <c r="BF57" s="10"/>
    </row>
    <row r="58" spans="1:58" ht="13.5">
      <c r="A58" s="11"/>
      <c r="B58" s="10">
        <v>58</v>
      </c>
      <c r="C58" s="11" t="s">
        <v>130</v>
      </c>
      <c r="D58" s="12">
        <v>3792</v>
      </c>
      <c r="E58" s="12"/>
      <c r="F58" s="12"/>
      <c r="G58" s="12" t="s">
        <v>235</v>
      </c>
      <c r="H58" s="12" t="s">
        <v>131</v>
      </c>
      <c r="I58" s="12" t="s">
        <v>132</v>
      </c>
      <c r="J58" s="14">
        <v>0.83</v>
      </c>
      <c r="K58" s="7"/>
      <c r="L58" s="6">
        <f t="shared" si="5"/>
        <v>0.83</v>
      </c>
      <c r="M58" s="12"/>
      <c r="N58" s="12"/>
      <c r="O58" s="12"/>
      <c r="P58" s="12"/>
      <c r="Q58" s="9">
        <f t="shared" si="6"/>
        <v>0</v>
      </c>
      <c r="R58" s="12"/>
      <c r="S58" s="12">
        <v>0</v>
      </c>
      <c r="T58" s="32"/>
      <c r="U58" s="11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5">
        <f t="shared" si="7"/>
        <v>0</v>
      </c>
      <c r="AX58" s="9" t="e">
        <f t="shared" si="8"/>
        <v>#DIV/0!</v>
      </c>
      <c r="AY58" s="12"/>
      <c r="AZ58" s="19">
        <f t="shared" si="9"/>
        <v>0</v>
      </c>
      <c r="BA58" s="12"/>
      <c r="BB58" s="12"/>
      <c r="BC58" s="12"/>
      <c r="BD58" s="12"/>
      <c r="BE58" s="12"/>
      <c r="BF58" s="10"/>
    </row>
    <row r="59" spans="1:58" ht="13.5">
      <c r="A59" s="11"/>
      <c r="B59" s="10">
        <v>59</v>
      </c>
      <c r="C59" s="11" t="s">
        <v>133</v>
      </c>
      <c r="D59" s="12">
        <v>5611</v>
      </c>
      <c r="E59" s="12"/>
      <c r="F59" s="12"/>
      <c r="G59" s="12" t="s">
        <v>236</v>
      </c>
      <c r="H59" s="12" t="s">
        <v>134</v>
      </c>
      <c r="I59" s="12" t="s">
        <v>135</v>
      </c>
      <c r="J59" s="14">
        <v>0.76</v>
      </c>
      <c r="K59" s="7"/>
      <c r="L59" s="6">
        <f t="shared" si="5"/>
        <v>0.76</v>
      </c>
      <c r="M59" s="12"/>
      <c r="N59" s="12"/>
      <c r="O59" s="12"/>
      <c r="P59" s="12"/>
      <c r="Q59" s="9">
        <f t="shared" si="6"/>
        <v>0</v>
      </c>
      <c r="R59" s="12"/>
      <c r="S59" s="12">
        <v>0</v>
      </c>
      <c r="T59" s="32"/>
      <c r="U59" s="11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5">
        <f t="shared" si="7"/>
        <v>0</v>
      </c>
      <c r="AX59" s="9" t="e">
        <f t="shared" si="8"/>
        <v>#DIV/0!</v>
      </c>
      <c r="AY59" s="12"/>
      <c r="AZ59" s="19">
        <f t="shared" si="9"/>
        <v>0</v>
      </c>
      <c r="BA59" s="12"/>
      <c r="BB59" s="12"/>
      <c r="BC59" s="12"/>
      <c r="BD59" s="12"/>
      <c r="BE59" s="12"/>
      <c r="BF59" s="10"/>
    </row>
    <row r="60" spans="1:58" ht="13.5">
      <c r="A60" s="11"/>
      <c r="B60" s="10">
        <v>60</v>
      </c>
      <c r="C60" s="11" t="s">
        <v>133</v>
      </c>
      <c r="D60" s="12">
        <v>2515</v>
      </c>
      <c r="E60" s="12"/>
      <c r="F60" s="12"/>
      <c r="G60" s="12" t="s">
        <v>5</v>
      </c>
      <c r="H60" s="12" t="s">
        <v>136</v>
      </c>
      <c r="I60" s="12" t="s">
        <v>137</v>
      </c>
      <c r="J60" s="14">
        <v>0.7</v>
      </c>
      <c r="K60" s="7"/>
      <c r="L60" s="6">
        <f t="shared" si="5"/>
        <v>0.7</v>
      </c>
      <c r="M60" s="12"/>
      <c r="N60" s="12"/>
      <c r="O60" s="12"/>
      <c r="P60" s="12"/>
      <c r="Q60" s="9">
        <f t="shared" si="6"/>
        <v>0</v>
      </c>
      <c r="R60" s="12"/>
      <c r="S60" s="12">
        <v>0</v>
      </c>
      <c r="T60" s="32"/>
      <c r="U60" s="11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5">
        <f t="shared" si="7"/>
        <v>0</v>
      </c>
      <c r="AX60" s="9" t="e">
        <f t="shared" si="8"/>
        <v>#DIV/0!</v>
      </c>
      <c r="AY60" s="12"/>
      <c r="AZ60" s="19">
        <f t="shared" si="9"/>
        <v>0</v>
      </c>
      <c r="BA60" s="12"/>
      <c r="BB60" s="12"/>
      <c r="BC60" s="12"/>
      <c r="BD60" s="12"/>
      <c r="BE60" s="12"/>
      <c r="BF60" s="10"/>
    </row>
    <row r="61" spans="1:58" ht="13.5">
      <c r="A61" s="11"/>
      <c r="B61" s="10">
        <v>61</v>
      </c>
      <c r="C61" s="11" t="s">
        <v>138</v>
      </c>
      <c r="D61" s="12">
        <v>452</v>
      </c>
      <c r="E61" s="12"/>
      <c r="F61" s="12"/>
      <c r="G61" s="12" t="s">
        <v>7</v>
      </c>
      <c r="H61" s="12" t="s">
        <v>139</v>
      </c>
      <c r="I61" s="12" t="s">
        <v>140</v>
      </c>
      <c r="J61" s="14">
        <v>0.7</v>
      </c>
      <c r="K61" s="7"/>
      <c r="L61" s="6">
        <f t="shared" si="5"/>
        <v>0.7</v>
      </c>
      <c r="M61" s="12"/>
      <c r="N61" s="12"/>
      <c r="O61" s="12"/>
      <c r="P61" s="12"/>
      <c r="Q61" s="9">
        <f t="shared" si="6"/>
        <v>0</v>
      </c>
      <c r="R61" s="12"/>
      <c r="S61" s="12">
        <v>0</v>
      </c>
      <c r="T61" s="32"/>
      <c r="U61" s="11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5">
        <f t="shared" si="7"/>
        <v>0</v>
      </c>
      <c r="AX61" s="9" t="e">
        <f t="shared" si="8"/>
        <v>#DIV/0!</v>
      </c>
      <c r="AY61" s="12"/>
      <c r="AZ61" s="19">
        <f t="shared" si="9"/>
        <v>0</v>
      </c>
      <c r="BA61" s="12"/>
      <c r="BB61" s="12"/>
      <c r="BC61" s="12"/>
      <c r="BD61" s="12"/>
      <c r="BE61" s="12"/>
      <c r="BF61" s="10"/>
    </row>
    <row r="62" spans="1:58" ht="13.5">
      <c r="A62" s="11"/>
      <c r="B62" s="10">
        <v>62</v>
      </c>
      <c r="C62" s="11" t="s">
        <v>141</v>
      </c>
      <c r="D62" s="12">
        <v>4261</v>
      </c>
      <c r="E62" s="12"/>
      <c r="F62" s="12"/>
      <c r="G62" s="12" t="s">
        <v>237</v>
      </c>
      <c r="H62" s="12" t="s">
        <v>142</v>
      </c>
      <c r="I62" s="12" t="s">
        <v>11</v>
      </c>
      <c r="J62" s="14">
        <v>0.64</v>
      </c>
      <c r="K62" s="7"/>
      <c r="L62" s="6">
        <f t="shared" si="5"/>
        <v>0.64</v>
      </c>
      <c r="M62" s="12"/>
      <c r="N62" s="12"/>
      <c r="O62" s="12"/>
      <c r="P62" s="12"/>
      <c r="Q62" s="9">
        <f t="shared" si="6"/>
        <v>0</v>
      </c>
      <c r="R62" s="12"/>
      <c r="S62" s="12">
        <v>0</v>
      </c>
      <c r="T62" s="32"/>
      <c r="U62" s="11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5">
        <f t="shared" si="7"/>
        <v>0</v>
      </c>
      <c r="AX62" s="9" t="e">
        <f t="shared" si="8"/>
        <v>#DIV/0!</v>
      </c>
      <c r="AY62" s="12"/>
      <c r="AZ62" s="19">
        <f t="shared" si="9"/>
        <v>0</v>
      </c>
      <c r="BA62" s="12"/>
      <c r="BB62" s="12"/>
      <c r="BC62" s="12"/>
      <c r="BD62" s="12"/>
      <c r="BE62" s="12"/>
      <c r="BF62" s="10"/>
    </row>
    <row r="63" spans="1:58" ht="13.5">
      <c r="A63" s="11"/>
      <c r="B63" s="10">
        <v>63</v>
      </c>
      <c r="C63" s="11" t="s">
        <v>143</v>
      </c>
      <c r="D63" s="12">
        <v>4581</v>
      </c>
      <c r="E63" s="12"/>
      <c r="F63" s="12"/>
      <c r="G63" s="12" t="s">
        <v>238</v>
      </c>
      <c r="H63" s="12" t="s">
        <v>144</v>
      </c>
      <c r="I63" s="12" t="s">
        <v>9</v>
      </c>
      <c r="J63" s="14">
        <v>0.7</v>
      </c>
      <c r="K63" s="7"/>
      <c r="L63" s="6">
        <f t="shared" si="5"/>
        <v>0.7</v>
      </c>
      <c r="M63" s="12"/>
      <c r="N63" s="12"/>
      <c r="O63" s="12"/>
      <c r="P63" s="12"/>
      <c r="Q63" s="9">
        <f t="shared" si="6"/>
        <v>0</v>
      </c>
      <c r="R63" s="12"/>
      <c r="S63" s="12">
        <v>0</v>
      </c>
      <c r="T63" s="32"/>
      <c r="U63" s="11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5">
        <f t="shared" si="7"/>
        <v>0</v>
      </c>
      <c r="AX63" s="9" t="e">
        <f t="shared" si="8"/>
        <v>#DIV/0!</v>
      </c>
      <c r="AY63" s="12"/>
      <c r="AZ63" s="19">
        <f t="shared" si="9"/>
        <v>0</v>
      </c>
      <c r="BA63" s="12"/>
      <c r="BB63" s="12"/>
      <c r="BC63" s="12"/>
      <c r="BD63" s="12"/>
      <c r="BE63" s="12"/>
      <c r="BF63" s="10"/>
    </row>
    <row r="64" spans="1:58" ht="13.5">
      <c r="A64" s="11"/>
      <c r="B64" s="10">
        <v>64</v>
      </c>
      <c r="C64" s="11" t="s">
        <v>145</v>
      </c>
      <c r="D64" s="12">
        <v>5134</v>
      </c>
      <c r="E64" s="12"/>
      <c r="F64" s="12"/>
      <c r="G64" s="12" t="s">
        <v>239</v>
      </c>
      <c r="H64" s="12" t="s">
        <v>146</v>
      </c>
      <c r="I64" s="12" t="s">
        <v>8</v>
      </c>
      <c r="J64" s="14">
        <v>0.68</v>
      </c>
      <c r="K64" s="7"/>
      <c r="L64" s="6">
        <f t="shared" si="5"/>
        <v>0.68</v>
      </c>
      <c r="M64" s="12"/>
      <c r="N64" s="12"/>
      <c r="O64" s="12"/>
      <c r="P64" s="12"/>
      <c r="Q64" s="9">
        <f t="shared" si="6"/>
        <v>0</v>
      </c>
      <c r="R64" s="12"/>
      <c r="S64" s="12">
        <v>99</v>
      </c>
      <c r="T64" s="32">
        <v>53</v>
      </c>
      <c r="U64" s="11"/>
      <c r="V64" s="12"/>
      <c r="W64" s="12"/>
      <c r="X64" s="12"/>
      <c r="Y64" s="12"/>
      <c r="Z64" s="12"/>
      <c r="AA64" s="12"/>
      <c r="AB64" s="12"/>
      <c r="AC64" s="12">
        <v>2</v>
      </c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>
        <v>99</v>
      </c>
      <c r="AR64" s="12"/>
      <c r="AS64" s="12"/>
      <c r="AT64" s="12"/>
      <c r="AU64" s="12"/>
      <c r="AV64" s="12"/>
      <c r="AW64" s="5">
        <f t="shared" si="7"/>
        <v>1</v>
      </c>
      <c r="AX64" s="9">
        <f t="shared" si="8"/>
        <v>2</v>
      </c>
      <c r="AY64" s="12"/>
      <c r="AZ64" s="19">
        <f t="shared" si="9"/>
        <v>99</v>
      </c>
      <c r="BA64" s="12"/>
      <c r="BB64" s="12"/>
      <c r="BC64" s="12"/>
      <c r="BD64" s="12"/>
      <c r="BE64" s="12"/>
      <c r="BF64" s="10"/>
    </row>
    <row r="65" spans="1:58" ht="13.5">
      <c r="A65" s="11"/>
      <c r="B65" s="10">
        <v>65</v>
      </c>
      <c r="C65" s="11" t="s">
        <v>147</v>
      </c>
      <c r="D65" s="12">
        <v>2239</v>
      </c>
      <c r="E65" s="12"/>
      <c r="F65" s="12"/>
      <c r="G65" s="12" t="s">
        <v>240</v>
      </c>
      <c r="H65" s="12" t="s">
        <v>148</v>
      </c>
      <c r="I65" s="12" t="s">
        <v>109</v>
      </c>
      <c r="J65" s="14">
        <v>0.68</v>
      </c>
      <c r="K65" s="7"/>
      <c r="L65" s="6">
        <f aca="true" t="shared" si="10" ref="L65:L74">J65-K65*0.005</f>
        <v>0.68</v>
      </c>
      <c r="M65" s="12"/>
      <c r="N65" s="12"/>
      <c r="O65" s="12"/>
      <c r="P65" s="12"/>
      <c r="Q65" s="9">
        <f aca="true" t="shared" si="11" ref="Q65:Q74">L65*(N65*3600+O65*60+P65)</f>
        <v>0</v>
      </c>
      <c r="R65" s="12"/>
      <c r="S65" s="12">
        <v>0</v>
      </c>
      <c r="T65" s="32"/>
      <c r="U65" s="11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5">
        <f aca="true" t="shared" si="12" ref="AW65:AW74">COUNT(AJ65:AV65)</f>
        <v>0</v>
      </c>
      <c r="AX65" s="9" t="e">
        <f aca="true" t="shared" si="13" ref="AX65:AX74">AVERAGE(V65:AH65)</f>
        <v>#DIV/0!</v>
      </c>
      <c r="AY65" s="12"/>
      <c r="AZ65" s="19">
        <f aca="true" t="shared" si="14" ref="AZ65:AZ74">AJ65+AK65+AL65+AM65+AN65+AO65+AP65+AQ65+AR65+AS65+AT65+AU65+AV65</f>
        <v>0</v>
      </c>
      <c r="BA65" s="12"/>
      <c r="BB65" s="12"/>
      <c r="BC65" s="12"/>
      <c r="BD65" s="12"/>
      <c r="BE65" s="12"/>
      <c r="BF65" s="10"/>
    </row>
    <row r="66" spans="1:58" ht="13.5">
      <c r="A66" s="11"/>
      <c r="B66" s="10">
        <v>66</v>
      </c>
      <c r="C66" s="11" t="s">
        <v>149</v>
      </c>
      <c r="D66" s="12">
        <v>545</v>
      </c>
      <c r="E66" s="12"/>
      <c r="F66" s="12"/>
      <c r="G66" s="12" t="s">
        <v>241</v>
      </c>
      <c r="H66" s="12" t="s">
        <v>150</v>
      </c>
      <c r="I66" s="12" t="s">
        <v>119</v>
      </c>
      <c r="J66" s="14">
        <v>0.67</v>
      </c>
      <c r="K66" s="7"/>
      <c r="L66" s="6">
        <f t="shared" si="10"/>
        <v>0.67</v>
      </c>
      <c r="M66" s="12"/>
      <c r="N66" s="12"/>
      <c r="O66" s="12"/>
      <c r="P66" s="12"/>
      <c r="Q66" s="9">
        <f t="shared" si="11"/>
        <v>0</v>
      </c>
      <c r="R66" s="12"/>
      <c r="S66" s="12">
        <v>92</v>
      </c>
      <c r="T66" s="32">
        <v>55</v>
      </c>
      <c r="U66" s="11"/>
      <c r="V66" s="12"/>
      <c r="W66" s="12"/>
      <c r="X66" s="12"/>
      <c r="Y66" s="12"/>
      <c r="Z66" s="12"/>
      <c r="AA66" s="12"/>
      <c r="AB66" s="12"/>
      <c r="AC66" s="12">
        <v>9</v>
      </c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>
        <v>92</v>
      </c>
      <c r="AR66" s="12"/>
      <c r="AS66" s="12"/>
      <c r="AT66" s="12"/>
      <c r="AU66" s="12"/>
      <c r="AV66" s="12"/>
      <c r="AW66" s="5">
        <f t="shared" si="12"/>
        <v>1</v>
      </c>
      <c r="AX66" s="9">
        <f t="shared" si="13"/>
        <v>9</v>
      </c>
      <c r="AY66" s="12"/>
      <c r="AZ66" s="19">
        <f t="shared" si="14"/>
        <v>92</v>
      </c>
      <c r="BA66" s="12"/>
      <c r="BB66" s="12"/>
      <c r="BC66" s="12"/>
      <c r="BD66" s="12"/>
      <c r="BE66" s="12"/>
      <c r="BF66" s="10"/>
    </row>
    <row r="67" spans="1:58" ht="13.5">
      <c r="A67" s="11"/>
      <c r="B67" s="10">
        <v>67</v>
      </c>
      <c r="C67" s="11" t="s">
        <v>151</v>
      </c>
      <c r="D67" s="12">
        <v>1746</v>
      </c>
      <c r="E67" s="12"/>
      <c r="F67" s="12"/>
      <c r="G67" s="12" t="s">
        <v>242</v>
      </c>
      <c r="H67" s="12" t="s">
        <v>152</v>
      </c>
      <c r="I67" s="12" t="s">
        <v>13</v>
      </c>
      <c r="J67" s="14">
        <v>0.65</v>
      </c>
      <c r="K67" s="7"/>
      <c r="L67" s="6">
        <f t="shared" si="10"/>
        <v>0.65</v>
      </c>
      <c r="M67" s="12"/>
      <c r="N67" s="12"/>
      <c r="O67" s="12"/>
      <c r="P67" s="12"/>
      <c r="Q67" s="9">
        <f t="shared" si="11"/>
        <v>0</v>
      </c>
      <c r="R67" s="12"/>
      <c r="S67" s="12">
        <v>0</v>
      </c>
      <c r="T67" s="32"/>
      <c r="U67" s="11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5">
        <f t="shared" si="12"/>
        <v>0</v>
      </c>
      <c r="AX67" s="9" t="e">
        <f t="shared" si="13"/>
        <v>#DIV/0!</v>
      </c>
      <c r="AY67" s="12"/>
      <c r="AZ67" s="19">
        <f t="shared" si="14"/>
        <v>0</v>
      </c>
      <c r="BA67" s="12"/>
      <c r="BB67" s="12"/>
      <c r="BC67" s="12"/>
      <c r="BD67" s="12"/>
      <c r="BE67" s="12"/>
      <c r="BF67" s="10"/>
    </row>
    <row r="68" spans="1:58" ht="13.5">
      <c r="A68" s="11"/>
      <c r="B68" s="10">
        <v>68</v>
      </c>
      <c r="C68" s="11" t="s">
        <v>153</v>
      </c>
      <c r="D68" s="12">
        <v>561</v>
      </c>
      <c r="E68" s="12"/>
      <c r="F68" s="12"/>
      <c r="G68" s="12" t="s">
        <v>243</v>
      </c>
      <c r="H68" s="12" t="s">
        <v>154</v>
      </c>
      <c r="I68" s="12" t="s">
        <v>8</v>
      </c>
      <c r="J68" s="14">
        <v>0.64</v>
      </c>
      <c r="K68" s="7"/>
      <c r="L68" s="6">
        <f t="shared" si="10"/>
        <v>0.64</v>
      </c>
      <c r="M68" s="12"/>
      <c r="N68" s="12"/>
      <c r="O68" s="12"/>
      <c r="P68" s="12"/>
      <c r="Q68" s="9">
        <f t="shared" si="11"/>
        <v>0</v>
      </c>
      <c r="R68" s="12"/>
      <c r="S68" s="12">
        <v>0</v>
      </c>
      <c r="T68" s="32"/>
      <c r="U68" s="11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5">
        <f t="shared" si="12"/>
        <v>0</v>
      </c>
      <c r="AX68" s="9" t="e">
        <f t="shared" si="13"/>
        <v>#DIV/0!</v>
      </c>
      <c r="AY68" s="12"/>
      <c r="AZ68" s="19">
        <f t="shared" si="14"/>
        <v>0</v>
      </c>
      <c r="BA68" s="12"/>
      <c r="BB68" s="12"/>
      <c r="BC68" s="12"/>
      <c r="BD68" s="12"/>
      <c r="BE68" s="12"/>
      <c r="BF68" s="10"/>
    </row>
    <row r="69" spans="1:58" ht="13.5">
      <c r="A69" s="11"/>
      <c r="B69" s="10">
        <v>69</v>
      </c>
      <c r="C69" s="11" t="s">
        <v>155</v>
      </c>
      <c r="D69" s="12">
        <v>694</v>
      </c>
      <c r="E69" s="12"/>
      <c r="F69" s="12"/>
      <c r="G69" s="12" t="s">
        <v>244</v>
      </c>
      <c r="H69" s="12" t="s">
        <v>156</v>
      </c>
      <c r="I69" s="12" t="s">
        <v>157</v>
      </c>
      <c r="J69" s="14">
        <v>0.63</v>
      </c>
      <c r="K69" s="7"/>
      <c r="L69" s="6">
        <f t="shared" si="10"/>
        <v>0.63</v>
      </c>
      <c r="M69" s="12"/>
      <c r="N69" s="12"/>
      <c r="O69" s="12"/>
      <c r="P69" s="12"/>
      <c r="Q69" s="9">
        <f t="shared" si="11"/>
        <v>0</v>
      </c>
      <c r="R69" s="12"/>
      <c r="S69" s="12">
        <v>0</v>
      </c>
      <c r="T69" s="32"/>
      <c r="U69" s="11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5">
        <f t="shared" si="12"/>
        <v>0</v>
      </c>
      <c r="AX69" s="9" t="e">
        <f t="shared" si="13"/>
        <v>#DIV/0!</v>
      </c>
      <c r="AY69" s="12"/>
      <c r="AZ69" s="19">
        <f t="shared" si="14"/>
        <v>0</v>
      </c>
      <c r="BA69" s="12"/>
      <c r="BB69" s="12"/>
      <c r="BC69" s="12"/>
      <c r="BD69" s="12"/>
      <c r="BE69" s="12"/>
      <c r="BF69" s="10"/>
    </row>
    <row r="70" spans="1:58" ht="13.5">
      <c r="A70" s="11"/>
      <c r="B70" s="10">
        <v>70</v>
      </c>
      <c r="C70" s="11" t="s">
        <v>158</v>
      </c>
      <c r="D70" s="12">
        <v>5238</v>
      </c>
      <c r="E70" s="12"/>
      <c r="F70" s="12"/>
      <c r="G70" s="12" t="s">
        <v>245</v>
      </c>
      <c r="H70" s="12" t="s">
        <v>118</v>
      </c>
      <c r="I70" s="12" t="s">
        <v>10</v>
      </c>
      <c r="J70" s="14">
        <v>0.62</v>
      </c>
      <c r="K70" s="7"/>
      <c r="L70" s="6">
        <f t="shared" si="10"/>
        <v>0.62</v>
      </c>
      <c r="M70" s="12"/>
      <c r="N70" s="12"/>
      <c r="O70" s="12"/>
      <c r="P70" s="12"/>
      <c r="Q70" s="9">
        <f t="shared" si="11"/>
        <v>0</v>
      </c>
      <c r="R70" s="12"/>
      <c r="S70" s="12">
        <v>65</v>
      </c>
      <c r="T70" s="32">
        <v>60</v>
      </c>
      <c r="U70" s="11"/>
      <c r="V70" s="12"/>
      <c r="W70" s="12"/>
      <c r="X70" s="12"/>
      <c r="Y70" s="12"/>
      <c r="Z70" s="12"/>
      <c r="AA70" s="12"/>
      <c r="AB70" s="12"/>
      <c r="AC70" s="12">
        <v>36</v>
      </c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>
        <v>65</v>
      </c>
      <c r="AR70" s="12"/>
      <c r="AS70" s="12"/>
      <c r="AT70" s="12"/>
      <c r="AU70" s="12"/>
      <c r="AV70" s="12"/>
      <c r="AW70" s="5">
        <f t="shared" si="12"/>
        <v>1</v>
      </c>
      <c r="AX70" s="9">
        <f t="shared" si="13"/>
        <v>36</v>
      </c>
      <c r="AY70" s="12"/>
      <c r="AZ70" s="19">
        <f t="shared" si="14"/>
        <v>65</v>
      </c>
      <c r="BA70" s="12"/>
      <c r="BB70" s="12"/>
      <c r="BC70" s="12"/>
      <c r="BD70" s="12"/>
      <c r="BE70" s="12"/>
      <c r="BF70" s="10"/>
    </row>
    <row r="71" spans="1:58" ht="13.5">
      <c r="A71" s="11"/>
      <c r="B71" s="10">
        <v>71</v>
      </c>
      <c r="C71" s="11" t="s">
        <v>159</v>
      </c>
      <c r="D71" s="12">
        <v>1796</v>
      </c>
      <c r="E71" s="12"/>
      <c r="F71" s="12"/>
      <c r="G71" s="12" t="s">
        <v>246</v>
      </c>
      <c r="H71" s="12" t="s">
        <v>160</v>
      </c>
      <c r="I71" s="12" t="s">
        <v>16</v>
      </c>
      <c r="J71" s="14">
        <v>0.6</v>
      </c>
      <c r="K71" s="7"/>
      <c r="L71" s="6">
        <f t="shared" si="10"/>
        <v>0.6</v>
      </c>
      <c r="M71" s="12"/>
      <c r="N71" s="12"/>
      <c r="O71" s="12"/>
      <c r="P71" s="12"/>
      <c r="Q71" s="9">
        <f t="shared" si="11"/>
        <v>0</v>
      </c>
      <c r="R71" s="12"/>
      <c r="S71" s="12">
        <v>0</v>
      </c>
      <c r="T71" s="32"/>
      <c r="U71" s="11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5">
        <f t="shared" si="12"/>
        <v>0</v>
      </c>
      <c r="AX71" s="9" t="e">
        <f t="shared" si="13"/>
        <v>#DIV/0!</v>
      </c>
      <c r="AY71" s="12"/>
      <c r="AZ71" s="19">
        <f t="shared" si="14"/>
        <v>0</v>
      </c>
      <c r="BA71" s="12"/>
      <c r="BB71" s="12"/>
      <c r="BC71" s="12"/>
      <c r="BD71" s="12"/>
      <c r="BE71" s="12"/>
      <c r="BF71" s="10"/>
    </row>
    <row r="72" spans="1:58" ht="13.5">
      <c r="A72" s="11"/>
      <c r="B72" s="10">
        <v>72</v>
      </c>
      <c r="C72" s="11" t="s">
        <v>161</v>
      </c>
      <c r="D72" s="12">
        <v>666</v>
      </c>
      <c r="E72" s="12"/>
      <c r="F72" s="12"/>
      <c r="G72" s="12" t="s">
        <v>247</v>
      </c>
      <c r="H72" s="12" t="s">
        <v>162</v>
      </c>
      <c r="I72" s="12" t="s">
        <v>163</v>
      </c>
      <c r="J72" s="14">
        <v>0.56</v>
      </c>
      <c r="K72" s="7"/>
      <c r="L72" s="6">
        <f t="shared" si="10"/>
        <v>0.56</v>
      </c>
      <c r="M72" s="12"/>
      <c r="N72" s="12"/>
      <c r="O72" s="12"/>
      <c r="P72" s="12"/>
      <c r="Q72" s="9">
        <f t="shared" si="11"/>
        <v>0</v>
      </c>
      <c r="R72" s="12"/>
      <c r="S72" s="12">
        <v>56</v>
      </c>
      <c r="T72" s="32">
        <v>62</v>
      </c>
      <c r="U72" s="11"/>
      <c r="V72" s="12"/>
      <c r="W72" s="12"/>
      <c r="X72" s="12"/>
      <c r="Y72" s="12"/>
      <c r="Z72" s="12"/>
      <c r="AA72" s="12"/>
      <c r="AB72" s="12"/>
      <c r="AC72" s="12">
        <v>45</v>
      </c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>
        <v>56</v>
      </c>
      <c r="AR72" s="12"/>
      <c r="AS72" s="12"/>
      <c r="AT72" s="12"/>
      <c r="AU72" s="12"/>
      <c r="AV72" s="12"/>
      <c r="AW72" s="5">
        <f t="shared" si="12"/>
        <v>1</v>
      </c>
      <c r="AX72" s="9">
        <f t="shared" si="13"/>
        <v>45</v>
      </c>
      <c r="AY72" s="12"/>
      <c r="AZ72" s="19">
        <f t="shared" si="14"/>
        <v>56</v>
      </c>
      <c r="BA72" s="12"/>
      <c r="BB72" s="12"/>
      <c r="BC72" s="12"/>
      <c r="BD72" s="12"/>
      <c r="BE72" s="12"/>
      <c r="BF72" s="10"/>
    </row>
    <row r="73" spans="1:58" ht="13.5">
      <c r="A73" s="11"/>
      <c r="B73" s="10">
        <v>73</v>
      </c>
      <c r="C73" s="11" t="s">
        <v>164</v>
      </c>
      <c r="D73" s="12">
        <v>37</v>
      </c>
      <c r="E73" s="12"/>
      <c r="F73" s="12"/>
      <c r="G73" s="12" t="s">
        <v>248</v>
      </c>
      <c r="H73" s="12" t="s">
        <v>165</v>
      </c>
      <c r="I73" s="12" t="s">
        <v>11</v>
      </c>
      <c r="J73" s="14">
        <v>0.59</v>
      </c>
      <c r="K73" s="7"/>
      <c r="L73" s="6">
        <f t="shared" si="10"/>
        <v>0.59</v>
      </c>
      <c r="M73" s="12"/>
      <c r="N73" s="12"/>
      <c r="O73" s="12"/>
      <c r="P73" s="12"/>
      <c r="Q73" s="9">
        <f t="shared" si="11"/>
        <v>0</v>
      </c>
      <c r="R73" s="12"/>
      <c r="S73" s="12">
        <v>209</v>
      </c>
      <c r="T73" s="32">
        <v>41</v>
      </c>
      <c r="U73" s="11"/>
      <c r="V73" s="12"/>
      <c r="W73" s="12"/>
      <c r="X73" s="12"/>
      <c r="Y73" s="12">
        <v>16</v>
      </c>
      <c r="Z73" s="12">
        <v>32</v>
      </c>
      <c r="AA73" s="12"/>
      <c r="AB73" s="12"/>
      <c r="AC73" s="12">
        <v>46</v>
      </c>
      <c r="AD73" s="12"/>
      <c r="AE73" s="12"/>
      <c r="AF73" s="12"/>
      <c r="AG73" s="12"/>
      <c r="AH73" s="12"/>
      <c r="AI73" s="12"/>
      <c r="AJ73" s="12"/>
      <c r="AK73" s="12"/>
      <c r="AL73" s="12"/>
      <c r="AM73" s="12">
        <v>85</v>
      </c>
      <c r="AN73" s="12">
        <v>69</v>
      </c>
      <c r="AO73" s="12"/>
      <c r="AP73" s="12"/>
      <c r="AQ73" s="12">
        <v>55</v>
      </c>
      <c r="AR73" s="12"/>
      <c r="AS73" s="12"/>
      <c r="AT73" s="12"/>
      <c r="AU73" s="12"/>
      <c r="AV73" s="12"/>
      <c r="AW73" s="5">
        <f t="shared" si="12"/>
        <v>3</v>
      </c>
      <c r="AX73" s="9">
        <f t="shared" si="13"/>
        <v>31.333333333333332</v>
      </c>
      <c r="AY73" s="12"/>
      <c r="AZ73" s="19">
        <f t="shared" si="14"/>
        <v>209</v>
      </c>
      <c r="BA73" s="12"/>
      <c r="BB73" s="12"/>
      <c r="BC73" s="12"/>
      <c r="BD73" s="12"/>
      <c r="BE73" s="12"/>
      <c r="BF73" s="10"/>
    </row>
    <row r="74" spans="1:58" ht="13.5">
      <c r="A74" s="11"/>
      <c r="B74" s="10">
        <v>74</v>
      </c>
      <c r="C74" s="11" t="s">
        <v>166</v>
      </c>
      <c r="D74" s="12">
        <v>5544</v>
      </c>
      <c r="E74" s="12"/>
      <c r="F74" s="12"/>
      <c r="G74" s="12" t="s">
        <v>249</v>
      </c>
      <c r="H74" s="12" t="s">
        <v>167</v>
      </c>
      <c r="I74" s="12" t="s">
        <v>168</v>
      </c>
      <c r="J74" s="14">
        <v>0.83</v>
      </c>
      <c r="K74" s="7"/>
      <c r="L74" s="6">
        <f t="shared" si="10"/>
        <v>0.83</v>
      </c>
      <c r="M74" s="12"/>
      <c r="N74" s="12"/>
      <c r="O74" s="12"/>
      <c r="P74" s="12"/>
      <c r="Q74" s="9">
        <f t="shared" si="11"/>
        <v>0</v>
      </c>
      <c r="R74" s="12"/>
      <c r="S74" s="12">
        <v>79</v>
      </c>
      <c r="T74" s="32">
        <v>56</v>
      </c>
      <c r="U74" s="11"/>
      <c r="V74" s="12"/>
      <c r="W74" s="12"/>
      <c r="X74" s="12"/>
      <c r="Y74" s="12"/>
      <c r="Z74" s="12"/>
      <c r="AA74" s="12"/>
      <c r="AB74" s="12"/>
      <c r="AC74" s="12">
        <v>22</v>
      </c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>
        <v>79</v>
      </c>
      <c r="AR74" s="12"/>
      <c r="AS74" s="12"/>
      <c r="AT74" s="12"/>
      <c r="AU74" s="12"/>
      <c r="AV74" s="12"/>
      <c r="AW74" s="5">
        <f t="shared" si="12"/>
        <v>1</v>
      </c>
      <c r="AX74" s="9">
        <f t="shared" si="13"/>
        <v>22</v>
      </c>
      <c r="AY74" s="12"/>
      <c r="AZ74" s="19">
        <f t="shared" si="14"/>
        <v>79</v>
      </c>
      <c r="BA74" s="12"/>
      <c r="BB74" s="12"/>
      <c r="BC74" s="12"/>
      <c r="BD74" s="12"/>
      <c r="BE74" s="12"/>
      <c r="BF74" s="10"/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bsca</dc:creator>
  <cp:keywords/>
  <dc:description/>
  <cp:lastModifiedBy>owner</cp:lastModifiedBy>
  <cp:lastPrinted>2011-12-03T16:37:04Z</cp:lastPrinted>
  <dcterms:created xsi:type="dcterms:W3CDTF">2003-07-18T13:19:02Z</dcterms:created>
  <dcterms:modified xsi:type="dcterms:W3CDTF">2017-12-15T00:02:20Z</dcterms:modified>
  <cp:category/>
  <cp:version/>
  <cp:contentType/>
  <cp:contentStatus/>
</cp:coreProperties>
</file>