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65311" windowWidth="14955" windowHeight="9375" firstSheet="1" activeTab="1"/>
  </bookViews>
  <sheets>
    <sheet name="Sheet3" sheetId="1" state="hidden" r:id="rId1"/>
    <sheet name="春一番" sheetId="2" r:id="rId2"/>
    <sheet name="長浜ﾁｰﾑ成績" sheetId="3" r:id="rId3"/>
    <sheet name="長浜個別成績" sheetId="4" r:id="rId4"/>
    <sheet name="長命寺" sheetId="5" r:id="rId5"/>
    <sheet name="さくら" sheetId="6" r:id="rId6"/>
    <sheet name="沖の島" sheetId="7" r:id="rId7"/>
    <sheet name="賞金" sheetId="8" r:id="rId8"/>
    <sheet name="賞金各賞発表" sheetId="9" r:id="rId9"/>
    <sheet name="琵琶湖" sheetId="10" r:id="rId10"/>
    <sheet name="竹生島" sheetId="11" r:id="rId11"/>
    <sheet name="竹生島各種成績" sheetId="12" r:id="rId12"/>
    <sheet name="竹生島ﾎﾟｲﾝﾄ通過" sheetId="13" r:id="rId13"/>
    <sheet name="ｵｰﾀﾑ" sheetId="14" r:id="rId14"/>
    <sheet name="納会" sheetId="15" r:id="rId15"/>
    <sheet name="Sheet2" sheetId="16" state="hidden" r:id="rId16"/>
  </sheets>
  <definedNames>
    <definedName name="_xlnm.Print_Area" localSheetId="13">'ｵｰﾀﾑ'!$A$1:$M$43</definedName>
    <definedName name="_xlnm.Print_Area" localSheetId="5">'さくら'!$A$1:$N$49</definedName>
    <definedName name="_xlnm.Print_Area" localSheetId="1">'春一番'!$A$1:$V$43</definedName>
    <definedName name="_xlnm.Print_Area" localSheetId="7">'賞金'!$A$1:$M$56</definedName>
    <definedName name="_xlnm.Print_Area" localSheetId="2">'長浜ﾁｰﾑ成績'!$A$1:$AC$47</definedName>
    <definedName name="_xlnm.Print_Area" localSheetId="4">'長命寺'!$A$1:$M$47</definedName>
    <definedName name="_xlnm.Print_Area" localSheetId="14">'納会'!$A$1:$J$43</definedName>
    <definedName name="_xlnm.Print_Area" localSheetId="9">'琵琶湖'!$A$1:$W$43</definedName>
  </definedNames>
  <calcPr fullCalcOnLoad="1"/>
</workbook>
</file>

<file path=xl/sharedStrings.xml><?xml version="1.0" encoding="utf-8"?>
<sst xmlns="http://schemas.openxmlformats.org/spreadsheetml/2006/main" count="2611" uniqueCount="747">
  <si>
    <t>COM</t>
  </si>
  <si>
    <t>年</t>
  </si>
  <si>
    <t>得点</t>
  </si>
  <si>
    <t>湖族の末裔</t>
  </si>
  <si>
    <t>天福丸</t>
  </si>
  <si>
    <t>信天翁</t>
  </si>
  <si>
    <t>風雲児</t>
  </si>
  <si>
    <t>雪　風</t>
  </si>
  <si>
    <t>海　姫</t>
  </si>
  <si>
    <t>浮　雲</t>
  </si>
  <si>
    <t>雄琴</t>
  </si>
  <si>
    <t>志賀</t>
  </si>
  <si>
    <t>大津</t>
  </si>
  <si>
    <t>長命寺</t>
  </si>
  <si>
    <t>長浜</t>
  </si>
  <si>
    <t>柳崎</t>
  </si>
  <si>
    <t>島の関</t>
  </si>
  <si>
    <t>舞子</t>
  </si>
  <si>
    <t>木浜</t>
  </si>
  <si>
    <t>090-3281-9288</t>
  </si>
  <si>
    <t>FAR-34</t>
  </si>
  <si>
    <t>ﾋﾟｱ88</t>
  </si>
  <si>
    <t>090-3822-7608</t>
  </si>
  <si>
    <t>MUM-30</t>
  </si>
  <si>
    <t>LWYC</t>
  </si>
  <si>
    <t>090-3288-6053</t>
  </si>
  <si>
    <t>Y-33S</t>
  </si>
  <si>
    <t>090-3879-5763</t>
  </si>
  <si>
    <t>BNT-427</t>
  </si>
  <si>
    <t>090-3167-3156</t>
  </si>
  <si>
    <t>MGC-25</t>
  </si>
  <si>
    <t>090-1076-0722</t>
  </si>
  <si>
    <t>090-3618-4136</t>
  </si>
  <si>
    <t>090-1487-6660</t>
  </si>
  <si>
    <t>LWYC</t>
  </si>
  <si>
    <t>090-8206-1307</t>
  </si>
  <si>
    <t>GS-950</t>
  </si>
  <si>
    <t>090-3827-2239</t>
  </si>
  <si>
    <t>090-2060-0107</t>
  </si>
  <si>
    <t>Y-31FS</t>
  </si>
  <si>
    <t>090-3723-7261</t>
  </si>
  <si>
    <t>Y-30RS</t>
  </si>
  <si>
    <t>090-5053-7767</t>
  </si>
  <si>
    <t>NM-95S</t>
  </si>
  <si>
    <t>090-8120-9087</t>
  </si>
  <si>
    <t>LWYC</t>
  </si>
  <si>
    <t>090-4901-0335</t>
  </si>
  <si>
    <t>Y-30F</t>
  </si>
  <si>
    <t>090-3267-2385</t>
  </si>
  <si>
    <t>JN-SF36</t>
  </si>
  <si>
    <t>090-3037-3781</t>
  </si>
  <si>
    <t>NM-95C</t>
  </si>
  <si>
    <t>090-8751-4546</t>
  </si>
  <si>
    <t>ﾔﾝﾏｰ</t>
  </si>
  <si>
    <t>090-3272-0077</t>
  </si>
  <si>
    <t>EV-30S</t>
  </si>
  <si>
    <t>090-3491-1844</t>
  </si>
  <si>
    <t>PLT-25</t>
  </si>
  <si>
    <t>090-8367-1926</t>
  </si>
  <si>
    <t>BET-325</t>
  </si>
  <si>
    <t>090-1710-1583</t>
  </si>
  <si>
    <t>YOK-30</t>
  </si>
  <si>
    <t>090-4767-1162</t>
  </si>
  <si>
    <t>Y-28S</t>
  </si>
  <si>
    <t>090-3267-8630</t>
  </si>
  <si>
    <t>X-99</t>
  </si>
  <si>
    <t>090-7355-9173</t>
  </si>
  <si>
    <t>SP-95</t>
  </si>
  <si>
    <t>090-1787-5719</t>
  </si>
  <si>
    <t>Y-30ST</t>
  </si>
  <si>
    <t>090-9272-9383</t>
  </si>
  <si>
    <t>R-23</t>
  </si>
  <si>
    <t>ﾘﾌﾞﾚ</t>
  </si>
  <si>
    <t>090-3276-8284</t>
  </si>
  <si>
    <t>090-9699-5956</t>
  </si>
  <si>
    <t>Y-23Ⅱ</t>
  </si>
  <si>
    <t>090-3626-1451</t>
  </si>
  <si>
    <t>Y-25ML</t>
  </si>
  <si>
    <t>090-3488-8320</t>
  </si>
  <si>
    <t>090-3708-9471</t>
  </si>
  <si>
    <t>090-2045-3128</t>
  </si>
  <si>
    <t>090-3624-6781</t>
  </si>
  <si>
    <t>DUB-30</t>
  </si>
  <si>
    <t>090-4295-2877</t>
  </si>
  <si>
    <t>Y-26C</t>
  </si>
  <si>
    <t>090-8981-8731</t>
  </si>
  <si>
    <t>ELA-295</t>
  </si>
  <si>
    <t>090-3358-9854</t>
  </si>
  <si>
    <t>Y-25ML</t>
  </si>
  <si>
    <t>ＳＳＷ</t>
  </si>
  <si>
    <t>090-6059-0247</t>
  </si>
  <si>
    <t>Y-21S</t>
  </si>
  <si>
    <t>090-5665-4087</t>
  </si>
  <si>
    <t>090-1141-7555</t>
  </si>
  <si>
    <t>Y-25</t>
  </si>
  <si>
    <t>LWYC</t>
  </si>
  <si>
    <t>090-9624-0104</t>
  </si>
  <si>
    <t>Y-21R&amp;C</t>
  </si>
  <si>
    <t>090-4902-6328</t>
  </si>
  <si>
    <t>Y0K-32</t>
  </si>
  <si>
    <t>090-1893-6496</t>
  </si>
  <si>
    <t>Y-24F</t>
  </si>
  <si>
    <t>090-5161-7431</t>
  </si>
  <si>
    <t>J-24</t>
  </si>
  <si>
    <t>ﾔﾝﾏｰ</t>
  </si>
  <si>
    <t>090-3166-7356</t>
  </si>
  <si>
    <t>Y-23Ⅱ</t>
  </si>
  <si>
    <t>090-8579-8720</t>
  </si>
  <si>
    <t>CAT-20</t>
  </si>
  <si>
    <t>090-3356-0196</t>
  </si>
  <si>
    <t>Y-33S</t>
  </si>
  <si>
    <t>LWYC</t>
  </si>
  <si>
    <t>090-1140-0101</t>
  </si>
  <si>
    <t>Y-30S</t>
  </si>
  <si>
    <t>ﾔﾏﾊ</t>
  </si>
  <si>
    <t>090-2283-4263</t>
  </si>
  <si>
    <t>R-23</t>
  </si>
  <si>
    <t>ﾘﾌﾞﾚ</t>
  </si>
  <si>
    <t>090-5092-6782</t>
  </si>
  <si>
    <t>090-3160-3975</t>
  </si>
  <si>
    <t>Y-23Ⅱ</t>
  </si>
  <si>
    <t>ﾋﾟｱ88</t>
  </si>
  <si>
    <t>090-8658-1098</t>
  </si>
  <si>
    <t>090-8825-4969</t>
  </si>
  <si>
    <t>R-23</t>
  </si>
  <si>
    <t>ﾘﾌﾞﾚ</t>
  </si>
  <si>
    <t>090-</t>
  </si>
  <si>
    <t>Y-23Ⅱ</t>
  </si>
  <si>
    <t>090-3728-1828</t>
  </si>
  <si>
    <t>NM-95</t>
  </si>
  <si>
    <t>090-8378-6723</t>
  </si>
  <si>
    <t>Y-21C</t>
  </si>
  <si>
    <t>090-3055-0338</t>
  </si>
  <si>
    <t>Y-33S</t>
  </si>
  <si>
    <t>ﾔﾏﾊ</t>
  </si>
  <si>
    <t>090-</t>
  </si>
  <si>
    <t>Y-31S</t>
  </si>
  <si>
    <t>ﾋﾟｱ88</t>
  </si>
  <si>
    <t>FS-32C</t>
  </si>
  <si>
    <t>LWYC</t>
  </si>
  <si>
    <t>090-</t>
  </si>
  <si>
    <t>Y-28S</t>
  </si>
  <si>
    <t>ﾔﾏﾊ</t>
  </si>
  <si>
    <t>090-1443-4008</t>
  </si>
  <si>
    <t>TAK-301</t>
  </si>
  <si>
    <t>090-3271-7747</t>
  </si>
  <si>
    <t>Y-25ML</t>
  </si>
  <si>
    <t>090-3286-9223</t>
  </si>
  <si>
    <t>Y-26ⅡS</t>
  </si>
  <si>
    <t>090-1592-3653</t>
  </si>
  <si>
    <t>F-727</t>
  </si>
  <si>
    <t>090-3164-9365</t>
  </si>
  <si>
    <t>EV-30</t>
  </si>
  <si>
    <t>090-</t>
  </si>
  <si>
    <t>Y-30Ⅰ</t>
  </si>
  <si>
    <t>090-2592-1136</t>
  </si>
  <si>
    <t>Y-26S</t>
  </si>
  <si>
    <t>090-7962-6194</t>
  </si>
  <si>
    <t>Y-25ML</t>
  </si>
  <si>
    <t>KKR</t>
  </si>
  <si>
    <t>090-8534-5292</t>
  </si>
  <si>
    <t>090-8889-0414</t>
  </si>
  <si>
    <t>CAN-30</t>
  </si>
  <si>
    <t>090-</t>
  </si>
  <si>
    <t>LYD-18</t>
  </si>
  <si>
    <t>ﾋﾟｱ88</t>
  </si>
  <si>
    <t>090-8931-1151</t>
  </si>
  <si>
    <t>Y-25ML</t>
  </si>
  <si>
    <t>090-3268-3922</t>
  </si>
  <si>
    <t>Y-33S</t>
  </si>
  <si>
    <t>ﾋﾟｱ88</t>
  </si>
  <si>
    <t>流　斗</t>
  </si>
  <si>
    <t>Ｊ－ＯＮＥ</t>
  </si>
  <si>
    <t>BFP</t>
  </si>
  <si>
    <t>マンデーナイト</t>
  </si>
  <si>
    <t>スクート</t>
  </si>
  <si>
    <t>スエコ</t>
  </si>
  <si>
    <t>OCS</t>
  </si>
  <si>
    <t>バッツドウィッチ</t>
  </si>
  <si>
    <t>BFP</t>
  </si>
  <si>
    <t>モアー&amp;モアー</t>
  </si>
  <si>
    <t>Y-31S</t>
  </si>
  <si>
    <t>ＭＵＧＥＮ</t>
  </si>
  <si>
    <t>Y-31S</t>
  </si>
  <si>
    <t>BFP</t>
  </si>
  <si>
    <t>プリンセスアスカ</t>
  </si>
  <si>
    <t>ファイヤーバード</t>
  </si>
  <si>
    <t>ひょっとこ</t>
  </si>
  <si>
    <t>COM</t>
  </si>
  <si>
    <t>ミヤコ</t>
  </si>
  <si>
    <t>COM</t>
  </si>
  <si>
    <t>トレーサー</t>
  </si>
  <si>
    <t>Y-30SⅡ</t>
  </si>
  <si>
    <t>LWYC</t>
  </si>
  <si>
    <t>ベラノ</t>
  </si>
  <si>
    <t>バーゴ</t>
  </si>
  <si>
    <t>クールボーイズ</t>
  </si>
  <si>
    <t>スカイロケット</t>
  </si>
  <si>
    <t>シルフイー</t>
  </si>
  <si>
    <t>セカンドステーイジ</t>
  </si>
  <si>
    <t>リトルウイング</t>
  </si>
  <si>
    <t>ブッダ</t>
  </si>
  <si>
    <t>ホークウインド</t>
  </si>
  <si>
    <t>イクチー</t>
  </si>
  <si>
    <t>スーベニール</t>
  </si>
  <si>
    <t>ＢＯＷ　ＷＯW</t>
  </si>
  <si>
    <t>RET</t>
  </si>
  <si>
    <t>ミニマム</t>
  </si>
  <si>
    <t>ラパンブルー</t>
  </si>
  <si>
    <t>BE-F27.7</t>
  </si>
  <si>
    <t>ネイアフ</t>
  </si>
  <si>
    <t>サンシャワー</t>
  </si>
  <si>
    <t>モアー&amp;モアーⅢ</t>
  </si>
  <si>
    <t>サユト</t>
  </si>
  <si>
    <t>ヌクウェップス</t>
  </si>
  <si>
    <t>セブンスヘブン</t>
  </si>
  <si>
    <t>アルフアー</t>
  </si>
  <si>
    <t>ハートエンジエル</t>
  </si>
  <si>
    <t>RET</t>
  </si>
  <si>
    <t>パッツショール</t>
  </si>
  <si>
    <t>レィデーキラー</t>
  </si>
  <si>
    <t>DSQ</t>
  </si>
  <si>
    <t>ツァウバー</t>
  </si>
  <si>
    <t>ノース</t>
  </si>
  <si>
    <t>Ｑ．Ｂ．Ａ</t>
  </si>
  <si>
    <t>スーパーヒーロー</t>
  </si>
  <si>
    <t>ハイジンクス</t>
  </si>
  <si>
    <t>ともひろ</t>
  </si>
  <si>
    <t>クインパラレル</t>
  </si>
  <si>
    <t>オールハンズ</t>
  </si>
  <si>
    <t>サンタモニカ</t>
  </si>
  <si>
    <t>ロッキー</t>
  </si>
  <si>
    <t>マイリトルキャサリン</t>
  </si>
  <si>
    <t>ウインディー</t>
  </si>
  <si>
    <t>Ｊ．Ａ．Ｂ</t>
  </si>
  <si>
    <t>ペルメル</t>
  </si>
  <si>
    <t>サザンクルー</t>
  </si>
  <si>
    <t>ＩＢＩＺＡ</t>
  </si>
  <si>
    <t>シースケープ</t>
  </si>
  <si>
    <t>グランパス</t>
  </si>
  <si>
    <t>バーンフライ」</t>
  </si>
  <si>
    <t>バッツカス</t>
  </si>
  <si>
    <t>ペッツカー</t>
  </si>
  <si>
    <t>ミスミニー</t>
  </si>
  <si>
    <t>ポウリバー</t>
  </si>
  <si>
    <t>デジャブー</t>
  </si>
  <si>
    <t>ＭＡＫＩ</t>
  </si>
  <si>
    <t>バッツ</t>
  </si>
  <si>
    <t>あかね</t>
  </si>
  <si>
    <t>カレージャス</t>
  </si>
  <si>
    <t>プラズマ</t>
  </si>
  <si>
    <t>ＭＡＺＥ</t>
  </si>
  <si>
    <t>TCF</t>
  </si>
  <si>
    <t>順位</t>
  </si>
  <si>
    <t>ﾏﾘｰﾅ</t>
  </si>
  <si>
    <t>艇　　名</t>
  </si>
  <si>
    <t>艇 種</t>
  </si>
  <si>
    <t>総合</t>
  </si>
  <si>
    <t>着順</t>
  </si>
  <si>
    <t>時</t>
  </si>
  <si>
    <t>分</t>
  </si>
  <si>
    <t>秒</t>
  </si>
  <si>
    <t>修正秒</t>
  </si>
  <si>
    <r>
      <t xml:space="preserve">       主催　</t>
    </r>
    <r>
      <rPr>
        <sz val="9"/>
        <rFont val="ＭＳ Ｐゴシック"/>
        <family val="3"/>
      </rPr>
      <t>琵琶湖ｾｰﾘﾝｸﾞｸﾙｰｻﾞｰ協会</t>
    </r>
  </si>
  <si>
    <t>第　１　ステージ</t>
  </si>
  <si>
    <t>第　２　ステージ</t>
  </si>
  <si>
    <t>合計</t>
  </si>
  <si>
    <t>点</t>
  </si>
  <si>
    <t>ミスクローバー</t>
  </si>
  <si>
    <t>KKR</t>
  </si>
  <si>
    <t>トレーサー</t>
  </si>
  <si>
    <t>バッカス</t>
  </si>
  <si>
    <t>ファーストレディ-</t>
  </si>
  <si>
    <t>LWYC</t>
  </si>
  <si>
    <t>ホイホイ</t>
  </si>
  <si>
    <t>ホークウインド</t>
  </si>
  <si>
    <t>スカイロケット</t>
  </si>
  <si>
    <t>ﾔﾝﾏｰ</t>
  </si>
  <si>
    <t>ブッダ</t>
  </si>
  <si>
    <t>イクチー</t>
  </si>
  <si>
    <t>ツァウバー</t>
  </si>
  <si>
    <t>ﾋﾟｱ88</t>
  </si>
  <si>
    <t>ノース</t>
  </si>
  <si>
    <t>ＮＡＮＡ</t>
  </si>
  <si>
    <t>Y-26ⅡS</t>
  </si>
  <si>
    <t>アルファー</t>
  </si>
  <si>
    <t>プリンセスアスカ</t>
  </si>
  <si>
    <t>３月迄累計</t>
  </si>
  <si>
    <t>SCモアナ</t>
  </si>
  <si>
    <t>DHL-33CR</t>
  </si>
  <si>
    <r>
      <t>１３　春</t>
    </r>
    <r>
      <rPr>
        <b/>
        <sz val="10"/>
        <rFont val="HG創英角ﾎﾟｯﾌﾟ体"/>
        <family val="3"/>
      </rPr>
      <t xml:space="preserve"> </t>
    </r>
    <r>
      <rPr>
        <b/>
        <sz val="24"/>
        <rFont val="HG創英角ﾎﾟｯﾌﾟ体"/>
        <family val="3"/>
      </rPr>
      <t>一</t>
    </r>
    <r>
      <rPr>
        <b/>
        <sz val="10"/>
        <rFont val="HG創英角ﾎﾟｯﾌﾟ体"/>
        <family val="3"/>
      </rPr>
      <t xml:space="preserve"> </t>
    </r>
    <r>
      <rPr>
        <b/>
        <sz val="24"/>
        <rFont val="HG創英角ﾎﾟｯﾌﾟ体"/>
        <family val="3"/>
      </rPr>
      <t>番 ヨットレｰス</t>
    </r>
  </si>
  <si>
    <t>　 　 本部艇　ホークウインド</t>
  </si>
  <si>
    <t>Y-３０ＳＮ</t>
  </si>
  <si>
    <t>ｍｕｇｅｎ</t>
  </si>
  <si>
    <t>Y-３１S</t>
  </si>
  <si>
    <t>雄琴</t>
  </si>
  <si>
    <t>NM-９５S</t>
  </si>
  <si>
    <t>湖族の末裔</t>
  </si>
  <si>
    <t>ＰＩＣＫ</t>
  </si>
  <si>
    <t>ﾂﾎﾞｲｰ9.5</t>
  </si>
  <si>
    <t>BN-Ｆ３７</t>
  </si>
  <si>
    <t>大津港</t>
  </si>
  <si>
    <t>チビモアー</t>
  </si>
  <si>
    <t>Y-３１FS</t>
  </si>
  <si>
    <t>ハッスル”Ｋ”</t>
  </si>
  <si>
    <t>長命寺</t>
  </si>
  <si>
    <t>GS-９５０</t>
  </si>
  <si>
    <t>ベラノ</t>
  </si>
  <si>
    <t>Y-３１F</t>
  </si>
  <si>
    <t>Y-３０R</t>
  </si>
  <si>
    <t>リトルウイング</t>
  </si>
  <si>
    <t>BN-３２５</t>
  </si>
  <si>
    <t>志賀</t>
  </si>
  <si>
    <t>X-９９</t>
  </si>
  <si>
    <t>裕遊</t>
  </si>
  <si>
    <t xml:space="preserve">NJY-30 </t>
  </si>
  <si>
    <t>大津</t>
  </si>
  <si>
    <t>雄琴</t>
  </si>
  <si>
    <t>DUB-３０</t>
  </si>
  <si>
    <t>柳崎</t>
  </si>
  <si>
    <t>Y-２８S</t>
  </si>
  <si>
    <t>ステｰゴールド</t>
  </si>
  <si>
    <t>J-２４</t>
  </si>
  <si>
    <t>デイジーセブン</t>
  </si>
  <si>
    <t>ﾊﾝﾌﾘｰ22</t>
  </si>
  <si>
    <t>雄琴</t>
  </si>
  <si>
    <t>こびっちさん江</t>
  </si>
  <si>
    <t>Y-２５ML</t>
  </si>
  <si>
    <t>ともひろ</t>
  </si>
  <si>
    <t>Y-２３Ⅱ</t>
  </si>
  <si>
    <t>Y-２６SS</t>
  </si>
  <si>
    <t>Ｍレディ-ビ-トル</t>
  </si>
  <si>
    <t>来夢来人</t>
  </si>
  <si>
    <t>モア-&amp;モア-Ⅱ</t>
  </si>
  <si>
    <t>アカビット</t>
  </si>
  <si>
    <t>DNS</t>
  </si>
  <si>
    <t>－</t>
  </si>
  <si>
    <t>－</t>
  </si>
  <si>
    <r>
      <t xml:space="preserve">         </t>
    </r>
    <r>
      <rPr>
        <b/>
        <u val="single"/>
        <sz val="16"/>
        <color indexed="10"/>
        <rFont val="HG創英角ﾎﾟｯﾌﾟ体"/>
        <family val="3"/>
      </rPr>
      <t>レース 情 報</t>
    </r>
  </si>
  <si>
    <t>ビスカ入会の案内</t>
  </si>
  <si>
    <r>
      <t>多彩なレ-ス</t>
    </r>
    <r>
      <rPr>
        <b/>
        <sz val="12"/>
        <color indexed="12"/>
        <rFont val="HG創英角ｺﾞｼｯｸUB"/>
        <family val="3"/>
      </rPr>
      <t>：</t>
    </r>
    <r>
      <rPr>
        <b/>
        <u val="single"/>
        <sz val="12"/>
        <color indexed="12"/>
        <rFont val="HG創英角ｺﾞｼｯｸUB"/>
        <family val="3"/>
      </rPr>
      <t>公平なTCF</t>
    </r>
    <r>
      <rPr>
        <b/>
        <sz val="12"/>
        <color indexed="12"/>
        <rFont val="HG創英角ｺﾞｼｯｸUB"/>
        <family val="3"/>
      </rPr>
      <t>：</t>
    </r>
    <r>
      <rPr>
        <b/>
        <u val="single"/>
        <sz val="12"/>
        <color indexed="12"/>
        <rFont val="HG創英角ｺﾞｼｯｸUB"/>
        <family val="3"/>
      </rPr>
      <t>安い参加料</t>
    </r>
  </si>
  <si>
    <t>５月　３日・・・長浜ヨットレース　往路　　（沖ノ島→白石→多景島→長浜沖）</t>
  </si>
  <si>
    <t>入会金・・２０００円　年会費２０００円　（郵送会員は4000円）</t>
  </si>
  <si>
    <t>５月　４日・・・長浜ヨットレース　復路　　（長浜沖→白石→多景島→沖ノ島）</t>
  </si>
  <si>
    <t>入会希望は・・レース参加時又は (TEL)080-5345-4506迄</t>
  </si>
  <si>
    <t>４月　７日・・・さくらカップレース　（M雄琴　→LWYC沖→草津沖観測塔→LWYC沖）</t>
  </si>
  <si>
    <t>公式成績</t>
  </si>
  <si>
    <t xml:space="preserve"> 　参加 ：　３１艇　　天気 ：晴れ　　　風力 ：　１S・・１～２　　　２S・・１～２</t>
  </si>
  <si>
    <t>‘１３　マリーナ対抗　長 浜 ヨットレース成績表</t>
  </si>
  <si>
    <t xml:space="preserve"> 開催日　'１３， ５， ３～４</t>
  </si>
  <si>
    <t xml:space="preserve"> 主催 　琵琶湖ｾｰﾘﾝｸﾞｸﾙｰｻﾞｰ協会</t>
  </si>
  <si>
    <t>参加　：　３３　艇</t>
  </si>
  <si>
    <t xml:space="preserve">   　　　　 　　天気　：　晴れ　　　　　風力　：　１　～　４</t>
  </si>
  <si>
    <t xml:space="preserve">  　　　　　　　　天気　：　晴れ　　　　　風力　：　０　～　２</t>
  </si>
  <si>
    <t>　　本 部 艇　　３日　スカイロケット</t>
  </si>
  <si>
    <t>　　　　　第 １ レース （ 沖 の 島 → 長 浜 ）</t>
  </si>
  <si>
    <t>第 ２ レース （  長 浜 →　沖の島）</t>
  </si>
  <si>
    <t>　　　 　　　　　　４日　ベラノ</t>
  </si>
  <si>
    <t>チーム</t>
  </si>
  <si>
    <t>ﾏﾘｰﾅ</t>
  </si>
  <si>
    <t>TCF</t>
  </si>
  <si>
    <t>所要時間</t>
  </si>
  <si>
    <t>得点</t>
  </si>
  <si>
    <t>個別</t>
  </si>
  <si>
    <t>４月迄累計</t>
  </si>
  <si>
    <t>№</t>
  </si>
  <si>
    <t>名</t>
  </si>
  <si>
    <t>合計点</t>
  </si>
  <si>
    <t>長命寺</t>
  </si>
  <si>
    <t>兎さん</t>
  </si>
  <si>
    <t>チーム</t>
  </si>
  <si>
    <t>M雄琴</t>
  </si>
  <si>
    <t>ダークホース</t>
  </si>
  <si>
    <t>ワイルド</t>
  </si>
  <si>
    <t>ヤンマー</t>
  </si>
  <si>
    <t>COM</t>
  </si>
  <si>
    <t>ヤンボー</t>
  </si>
  <si>
    <t>なかよし</t>
  </si>
  <si>
    <t>大津港</t>
  </si>
  <si>
    <t>のり養殖</t>
  </si>
  <si>
    <t>Ｍ．サンラック</t>
  </si>
  <si>
    <t>ＭＬＧ‐２４</t>
  </si>
  <si>
    <t>和邇</t>
  </si>
  <si>
    <t>DNF</t>
  </si>
  <si>
    <t>乾杯</t>
  </si>
  <si>
    <t>OCS</t>
  </si>
  <si>
    <t>DNF</t>
  </si>
  <si>
    <t>チャイカ</t>
  </si>
  <si>
    <t>Y-３１EX</t>
  </si>
  <si>
    <t>－</t>
  </si>
  <si>
    <t>亀さん</t>
  </si>
  <si>
    <t>グランバレ</t>
  </si>
  <si>
    <t>TAK-301</t>
  </si>
  <si>
    <t>くまんち</t>
  </si>
  <si>
    <t>Ｎ‐２７０</t>
  </si>
  <si>
    <t>ガンバレ</t>
  </si>
  <si>
    <t>DNF</t>
  </si>
  <si>
    <t>琵琶湖</t>
  </si>
  <si>
    <t>オールスター</t>
  </si>
  <si>
    <t>DNS</t>
  </si>
  <si>
    <t>来年参加１</t>
  </si>
  <si>
    <t>DNS</t>
  </si>
  <si>
    <t>来年参加２</t>
  </si>
  <si>
    <t>雄琴</t>
  </si>
  <si>
    <r>
      <t>　　</t>
    </r>
    <r>
      <rPr>
        <u val="single"/>
        <sz val="22"/>
        <rFont val="HGS創英角ﾎﾟｯﾌﾟ体"/>
        <family val="3"/>
      </rPr>
      <t>チーム入賞</t>
    </r>
  </si>
  <si>
    <r>
      <t xml:space="preserve">   　  </t>
    </r>
    <r>
      <rPr>
        <u val="single"/>
        <sz val="22"/>
        <rFont val="HG創英角ﾎﾟｯﾌﾟ体"/>
        <family val="3"/>
      </rPr>
      <t>個別入賞</t>
    </r>
  </si>
  <si>
    <t>レース情報</t>
  </si>
  <si>
    <t>入 賞 艇</t>
  </si>
  <si>
    <r>
      <t xml:space="preserve"> 優勝・・長命寺兎さんチーム・（ﾊｯｽﾙ”K”　イクチー　ｽﾃｰｺﾞｰﾙﾄﾞ）　　</t>
    </r>
    <r>
      <rPr>
        <b/>
        <sz val="16"/>
        <rFont val="ＭＳ Ｐゴシック"/>
        <family val="3"/>
      </rPr>
      <t>　　</t>
    </r>
    <r>
      <rPr>
        <b/>
        <sz val="18"/>
        <rFont val="ＭＳ Ｐゴシック"/>
        <family val="3"/>
      </rPr>
      <t xml:space="preserve"> </t>
    </r>
  </si>
  <si>
    <r>
      <t>　　　優勝・・・ﾌﾟﾘﾝｾｽｱｽｶ　　　</t>
    </r>
    <r>
      <rPr>
        <sz val="16"/>
        <rFont val="ＭＳ Ｐゴシック"/>
        <family val="3"/>
      </rPr>
      <t xml:space="preserve"> </t>
    </r>
    <r>
      <rPr>
        <sz val="18"/>
        <rFont val="ＭＳ Ｐゴシック"/>
        <family val="3"/>
      </rPr>
      <t xml:space="preserve">  </t>
    </r>
    <r>
      <rPr>
        <sz val="16"/>
        <rFont val="ＭＳ Ｐゴシック"/>
        <family val="3"/>
      </rPr>
      <t xml:space="preserve"> </t>
    </r>
    <r>
      <rPr>
        <sz val="20"/>
        <rFont val="ＭＳ Ｐゴシック"/>
        <family val="3"/>
      </rPr>
      <t xml:space="preserve"> </t>
    </r>
    <r>
      <rPr>
        <sz val="18"/>
        <rFont val="ＭＳ Ｐゴシック"/>
        <family val="3"/>
      </rPr>
      <t>４ 位・・・ﾊｯｽﾙ”K”</t>
    </r>
  </si>
  <si>
    <t>　６月  ２日・・長命寺ピクニックレ-ス（大橋TCF順ｽﾀｰﾄ→長命寺）</t>
  </si>
  <si>
    <r>
      <t>　２ 位・・M雄琴ダークホースチーム ・（バッカス　ツァウバー　ともひろ)　</t>
    </r>
    <r>
      <rPr>
        <sz val="20"/>
        <rFont val="ＭＳ Ｐゴシック"/>
        <family val="3"/>
      </rPr>
      <t>　</t>
    </r>
    <r>
      <rPr>
        <sz val="18"/>
        <rFont val="ＭＳ Ｐゴシック"/>
        <family val="3"/>
      </rPr>
      <t xml:space="preserve">　  </t>
    </r>
  </si>
  <si>
    <t>　　　２ 位・・・イクチー       　　　　５ 位・・・ともひろ</t>
  </si>
  <si>
    <t>　６月３０日・・さくらカップヨットレース再 （M雄琴沖→LWYC沖→草津→LWYC沖）</t>
  </si>
  <si>
    <r>
      <t>　３ 位・・M雄琴ワイルドチーム ・（NANA　ﾘﾄﾙｳｲﾝｸﾞ ノース)　</t>
    </r>
    <r>
      <rPr>
        <sz val="20"/>
        <rFont val="ＭＳ Ｐゴシック"/>
        <family val="3"/>
      </rPr>
      <t xml:space="preserve">　   </t>
    </r>
    <r>
      <rPr>
        <sz val="18"/>
        <rFont val="ＭＳ Ｐゴシック"/>
        <family val="3"/>
      </rPr>
      <t xml:space="preserve"> </t>
    </r>
  </si>
  <si>
    <t xml:space="preserve">　　　３ 位・・・ノース   </t>
  </si>
  <si>
    <t>　７月２１日・・沖の島ヨットレース （大橋→沖の島→大橋）</t>
  </si>
  <si>
    <t>参考成績</t>
  </si>
  <si>
    <r>
      <t>‘１３　マリ-ナ対抗　長 浜 ヨットレ-ス</t>
    </r>
    <r>
      <rPr>
        <b/>
        <sz val="26"/>
        <rFont val="HGS創英角ﾎﾟｯﾌﾟ体"/>
        <family val="3"/>
      </rPr>
      <t>　</t>
    </r>
    <r>
      <rPr>
        <b/>
        <sz val="48"/>
        <rFont val="HGS創英角ﾎﾟｯﾌﾟ体"/>
        <family val="3"/>
      </rPr>
      <t xml:space="preserve"> レース 別 成 績 表</t>
    </r>
  </si>
  <si>
    <t>琵琶湖ｾｰﾘﾝｸﾞｸﾙｰｻﾞｰ協会</t>
  </si>
  <si>
    <r>
      <t xml:space="preserve">           </t>
    </r>
    <r>
      <rPr>
        <b/>
        <sz val="16"/>
        <rFont val="ＭＳ Ｐゴシック"/>
        <family val="3"/>
      </rPr>
      <t>天気　：　晴れ　　風力　：　１～４　　　　　　　　　　　          　　　　　　　　　　　　　　　　　　　　　　       天気　：　晴れ　　風力　：　０～２</t>
    </r>
  </si>
  <si>
    <t>　　　　　第 １ レース （ 沖 の 島 → 長 浜 ）　</t>
  </si>
  <si>
    <t>第 ２ レース （  長 浜 →　沖の島）　　</t>
  </si>
  <si>
    <t>個　別　総　合</t>
  </si>
  <si>
    <t>艇名</t>
  </si>
  <si>
    <t>DNF</t>
  </si>
  <si>
    <t>OCS</t>
  </si>
  <si>
    <t>COM</t>
  </si>
  <si>
    <t xml:space="preserve"> 公式成績</t>
  </si>
  <si>
    <r>
      <t>１３</t>
    </r>
    <r>
      <rPr>
        <b/>
        <sz val="24"/>
        <rFont val="HGS創英角ﾎﾟｯﾌﾟ体"/>
        <family val="3"/>
      </rPr>
      <t xml:space="preserve">  </t>
    </r>
    <r>
      <rPr>
        <b/>
        <sz val="48"/>
        <rFont val="HGS創英角ﾎﾟｯﾌﾟ体"/>
        <family val="3"/>
      </rPr>
      <t>長命寺ピクニックレ-ス</t>
    </r>
  </si>
  <si>
    <r>
      <t xml:space="preserve">　　　開催日　 </t>
    </r>
    <r>
      <rPr>
        <b/>
        <sz val="20"/>
        <rFont val="ＭＳ Ｐゴシック"/>
        <family val="3"/>
      </rPr>
      <t>２０１３．６．２</t>
    </r>
  </si>
  <si>
    <r>
      <t>　　　主　催　　</t>
    </r>
    <r>
      <rPr>
        <sz val="18"/>
        <rFont val="ＭＳ Ｐゴシック"/>
        <family val="3"/>
      </rPr>
      <t>琵琶湖ｾｰﾘﾝｸﾞｸﾙｰｻﾞｰ協会</t>
    </r>
  </si>
  <si>
    <t>　 参加 ： ３５ 艇                天気 ： 曇り　　  　   　風力 ： １～３</t>
  </si>
  <si>
    <t>　　　本部艇　 風小僧Ⅵ</t>
  </si>
  <si>
    <t>順位</t>
  </si>
  <si>
    <t>スタ-ト時刻</t>
  </si>
  <si>
    <t>ゴール時刻</t>
  </si>
  <si>
    <t>修正時間</t>
  </si>
  <si>
    <t>６月迄累計</t>
  </si>
  <si>
    <t>時：分</t>
  </si>
  <si>
    <t>時：分：秒</t>
  </si>
  <si>
    <t>ウインドキッスＥＸ</t>
  </si>
  <si>
    <t>-</t>
  </si>
  <si>
    <t>リドブルー</t>
  </si>
  <si>
    <t>オーキューブ</t>
  </si>
  <si>
    <t>Y-２１C</t>
  </si>
  <si>
    <t>ポラリス</t>
  </si>
  <si>
    <t>X-３４２</t>
  </si>
  <si>
    <t>-</t>
  </si>
  <si>
    <t>風小僧Ⅵ</t>
  </si>
  <si>
    <t>Y-３０SＮ</t>
  </si>
  <si>
    <t>COM</t>
  </si>
  <si>
    <t>今後のレース情報</t>
  </si>
  <si>
    <t>６月３０日(日）　・・・・・　　さくらカップレース</t>
  </si>
  <si>
    <t>１０月５日（土）～６日（日）　・・・竹生島ヨットレース（艇長会議５日１５時Ｍ雄琴にて）</t>
  </si>
  <si>
    <t>７月２１日(日）　・・・・・　　沖ノ島ヨットレース</t>
  </si>
  <si>
    <t>１１月４日(祝）　・・・・・　　オータムレガッタ</t>
  </si>
  <si>
    <t>８月１８日（日）　・・・・・　　ザ賞金レース</t>
  </si>
  <si>
    <t>１２月１日(日）　・・・・・　　ビスカ納会レース（艇長会議９時マリーナ雄琴にて）</t>
  </si>
  <si>
    <t>９月　８日(日）　・・・・・　　琵琶湖レガッタ</t>
  </si>
  <si>
    <t>❀❀❀❀❀❀❀❀❀❀❀❀❀❀❀❀❀❀❀❀❀❀❀❀❀❀❀❀❀❀</t>
  </si>
  <si>
    <t xml:space="preserve"> 第４回　さくらカップレ-ス </t>
  </si>
  <si>
    <t>　    開催日　１３年６月３０日</t>
  </si>
  <si>
    <t xml:space="preserve">      主催　琵琶湖ｾｰﾘﾝｸﾞｸﾙｰｻﾞｰ協会</t>
  </si>
  <si>
    <t>　 　 本部艇 　バッカス</t>
  </si>
  <si>
    <t>　 参加 ： ３６ 艇                  天気 ： 曇り　　  　   　風力 ： ２ ～ ４</t>
  </si>
  <si>
    <t>クラス</t>
  </si>
  <si>
    <t>4月迄累計</t>
  </si>
  <si>
    <t>A-1</t>
  </si>
  <si>
    <t>B-1</t>
  </si>
  <si>
    <t>C-1</t>
  </si>
  <si>
    <t>C-2</t>
  </si>
  <si>
    <t>A-2</t>
  </si>
  <si>
    <t>B-2</t>
  </si>
  <si>
    <t>C-3</t>
  </si>
  <si>
    <t>C-4</t>
  </si>
  <si>
    <t>B-3</t>
  </si>
  <si>
    <t>C-5</t>
  </si>
  <si>
    <t>A-3</t>
  </si>
  <si>
    <t>C-6</t>
  </si>
  <si>
    <t>B-4</t>
  </si>
  <si>
    <t>A-4</t>
  </si>
  <si>
    <t>C-7</t>
  </si>
  <si>
    <t>C-8</t>
  </si>
  <si>
    <t>C-9</t>
  </si>
  <si>
    <t>C-10</t>
  </si>
  <si>
    <t>－</t>
  </si>
  <si>
    <t>スーパーヒーロー</t>
  </si>
  <si>
    <t>Y-24F</t>
  </si>
  <si>
    <t>B-5</t>
  </si>
  <si>
    <t>C-11</t>
  </si>
  <si>
    <t>B-6</t>
  </si>
  <si>
    <t>B-7</t>
  </si>
  <si>
    <t>プラウドメアリー</t>
  </si>
  <si>
    <t>B-8</t>
  </si>
  <si>
    <t>C-12</t>
  </si>
  <si>
    <t>サンシャワー</t>
  </si>
  <si>
    <t>Y-25ML</t>
  </si>
  <si>
    <t>マナティ</t>
  </si>
  <si>
    <t>BAV-30C</t>
  </si>
  <si>
    <t>　総合優勝 ・・こびっちさん江</t>
  </si>
  <si>
    <t>[ 賞授与は１０月５日１４時Ｍ雄琴にて ]</t>
  </si>
  <si>
    <t>入</t>
  </si>
  <si>
    <r>
      <t xml:space="preserve">                    </t>
    </r>
    <r>
      <rPr>
        <b/>
        <u val="single"/>
        <sz val="14"/>
        <rFont val="ＭＳ Ｐゴシック"/>
        <family val="3"/>
      </rPr>
      <t xml:space="preserve"> 優 勝</t>
    </r>
    <r>
      <rPr>
        <b/>
        <sz val="14"/>
        <rFont val="ＭＳ Ｐゴシック"/>
        <family val="3"/>
      </rPr>
      <t>　　　　</t>
    </r>
  </si>
  <si>
    <t>２ 位</t>
  </si>
  <si>
    <r>
      <t xml:space="preserve"> </t>
    </r>
    <r>
      <rPr>
        <b/>
        <u val="single"/>
        <sz val="14"/>
        <rFont val="ＭＳ Ｐゴシック"/>
        <family val="3"/>
      </rPr>
      <t xml:space="preserve"> ３ 位</t>
    </r>
  </si>
  <si>
    <t>　７月２２日（日）・・・沖ノ島ヨットレース</t>
  </si>
  <si>
    <t>賞</t>
  </si>
  <si>
    <t>　A クラス・・・ こびっちさん江</t>
  </si>
  <si>
    <t>ノース</t>
  </si>
  <si>
    <t>Ｍレディビートル</t>
  </si>
  <si>
    <t>　８月１８日（日）・・・ザ賞金レース</t>
  </si>
  <si>
    <t>艇</t>
  </si>
  <si>
    <t>　B クラス・・・ ツァウバー</t>
  </si>
  <si>
    <t>リトルウイング</t>
  </si>
  <si>
    <t>ブッダ</t>
  </si>
  <si>
    <t>　９月８日（日）・・・琵琶湖レガッタ</t>
  </si>
  <si>
    <t>　C クラス・・・ ホークウインド</t>
  </si>
  <si>
    <t>ファーストレディ</t>
  </si>
  <si>
    <t>ｍｕｇｅｎ</t>
  </si>
  <si>
    <t>　１０月５～６日・・・竹生島ヨットレース</t>
  </si>
  <si>
    <t>１３　沖の島ヨットレース　</t>
  </si>
  <si>
    <t>　　開催日　１３．７．２１</t>
  </si>
  <si>
    <t xml:space="preserve"> 主催　琵琶湖ｾｰﾘﾝｸﾞｸﾙｰｻﾞｰ協会</t>
  </si>
  <si>
    <t>　　参加：　４３艇　　　　　　　天気：晴れ　　　　　　　風力：２～３</t>
  </si>
  <si>
    <t>　　本部艇　Ｍレディビートル</t>
  </si>
  <si>
    <t>ｴﾝﾄﾘｰ</t>
  </si>
  <si>
    <t>所 要 時 間</t>
  </si>
  <si>
    <t>修 正 秒</t>
  </si>
  <si>
    <t>７月迄 累計</t>
  </si>
  <si>
    <t>No</t>
  </si>
  <si>
    <t>ジュノー</t>
  </si>
  <si>
    <t>Y-２３</t>
  </si>
  <si>
    <t>ヌクウェップス</t>
  </si>
  <si>
    <t>ＩＢＩＺＡ</t>
  </si>
  <si>
    <t>BN-F347</t>
  </si>
  <si>
    <t>ﾔﾏﾊ</t>
  </si>
  <si>
    <t>－</t>
  </si>
  <si>
    <t>ハイジンクス</t>
  </si>
  <si>
    <t>サムディー</t>
  </si>
  <si>
    <t>Y-３０SⅡ</t>
  </si>
  <si>
    <t>クールボーイズ</t>
  </si>
  <si>
    <t>NM-95C</t>
  </si>
  <si>
    <t>スーベニール</t>
  </si>
  <si>
    <t>SP-95</t>
  </si>
  <si>
    <t>ＤＳＱ</t>
  </si>
  <si>
    <t>雄琴</t>
  </si>
  <si>
    <t>ＤＮＳ</t>
  </si>
  <si>
    <t>ミスミニー</t>
  </si>
  <si>
    <t>EV-30</t>
  </si>
  <si>
    <t>ＣＯＭ</t>
  </si>
  <si>
    <t>　  ８月１８日・・ザ賞金レース</t>
  </si>
  <si>
    <r>
      <t>　　　　</t>
    </r>
    <r>
      <rPr>
        <b/>
        <u val="single"/>
        <sz val="10"/>
        <color indexed="10"/>
        <rFont val="HG創英角ﾎﾟｯﾌﾟ体"/>
        <family val="3"/>
      </rPr>
      <t>ザ　賞金レース</t>
    </r>
    <r>
      <rPr>
        <sz val="10"/>
        <rFont val="ＭＳ Ｐゴシック"/>
        <family val="3"/>
      </rPr>
      <t>　　（参加の７０％以上艇に賞金）</t>
    </r>
  </si>
  <si>
    <t>レ-ス</t>
  </si>
  <si>
    <t xml:space="preserve">    ９月　８日・・琵琶湖レガッタ</t>
  </si>
  <si>
    <r>
      <t>　　</t>
    </r>
    <r>
      <rPr>
        <b/>
        <sz val="10"/>
        <rFont val="ＭＳ Ｐゴシック"/>
        <family val="3"/>
      </rPr>
      <t>優勝艇・１０万円　総額・３５万円</t>
    </r>
    <r>
      <rPr>
        <sz val="10"/>
        <rFont val="ＭＳ Ｐゴシック"/>
        <family val="3"/>
      </rPr>
      <t>（参加艇数により増減あり）</t>
    </r>
  </si>
  <si>
    <t>情 報</t>
  </si>
  <si>
    <t>　１０月　５－６日・・竹生島ヨットレース</t>
  </si>
  <si>
    <t>上位１２艇　飛び賞　ユニホーム賞　一番スタート賞　一番ゴール賞　ブービー賞</t>
  </si>
  <si>
    <t xml:space="preserve">  １１月　４日・・オータムレガッタ</t>
  </si>
  <si>
    <t>ファミリー賞　レディス賞　最多乗員賞　敢闘賞　当日賞　真中賞・・・・他多々</t>
  </si>
  <si>
    <r>
      <t xml:space="preserve"> 第1５回   </t>
    </r>
    <r>
      <rPr>
        <b/>
        <sz val="72"/>
        <rFont val="HG創英角ﾎﾟｯﾌﾟ体"/>
        <family val="3"/>
      </rPr>
      <t>ザ賞金レ-ス</t>
    </r>
    <r>
      <rPr>
        <b/>
        <sz val="28"/>
        <rFont val="HG創英角ﾎﾟｯﾌﾟ体"/>
        <family val="3"/>
      </rPr>
      <t>　</t>
    </r>
    <r>
      <rPr>
        <b/>
        <sz val="48"/>
        <rFont val="HG創英角ﾎﾟｯﾌﾟ体"/>
        <family val="3"/>
      </rPr>
      <t xml:space="preserve"> 　</t>
    </r>
  </si>
  <si>
    <t xml:space="preserve"> 　 開催日　１３年８月１８日　</t>
  </si>
  <si>
    <t xml:space="preserve"> 　　主催  琵琶湖ｾｰﾘﾝｸﾞｸﾙｰｻﾞｰ協会</t>
  </si>
  <si>
    <t xml:space="preserve"> 参加　：　４７　艇　　　　　　　　天気　：　晴れ　　　　　　　　　風力　：　1　～　３</t>
  </si>
  <si>
    <t xml:space="preserve"> 　　本部艇   アルファー</t>
  </si>
  <si>
    <t>８月迄 累計</t>
  </si>
  <si>
    <t>ラクーン</t>
  </si>
  <si>
    <t>Y-23</t>
  </si>
  <si>
    <t>グラシアス１６世</t>
  </si>
  <si>
    <t>－</t>
  </si>
  <si>
    <t>ザ・ワン</t>
  </si>
  <si>
    <t>Ｙ－３３Ｓ</t>
  </si>
  <si>
    <t>Y-23Ⅱ</t>
  </si>
  <si>
    <t>PUFF</t>
  </si>
  <si>
    <t>Ｒ-２３</t>
  </si>
  <si>
    <t>リブレ</t>
  </si>
  <si>
    <t>雄琴</t>
  </si>
  <si>
    <t>ラポ</t>
  </si>
  <si>
    <t>Y-31S</t>
  </si>
  <si>
    <t>パラフィッタ</t>
  </si>
  <si>
    <t>ＧＳ３７</t>
  </si>
  <si>
    <t xml:space="preserve"> </t>
  </si>
  <si>
    <t>ＣＯＭ</t>
  </si>
  <si>
    <t>第1５回　ザ賞金レース　　各賞の発表</t>
  </si>
  <si>
    <t>ビスカ　ザ賞金レース各賞選考委員会</t>
  </si>
  <si>
    <t>賞名</t>
  </si>
  <si>
    <t>艇名</t>
  </si>
  <si>
    <t>賞金</t>
  </si>
  <si>
    <t>備考</t>
  </si>
  <si>
    <t>優勝</t>
  </si>
  <si>
    <t>こびっちさん江</t>
  </si>
  <si>
    <t>100000円</t>
  </si>
  <si>
    <t>２位</t>
  </si>
  <si>
    <t>40000円</t>
  </si>
  <si>
    <t>３位</t>
  </si>
  <si>
    <t>30000円</t>
  </si>
  <si>
    <t>４位</t>
  </si>
  <si>
    <t>20000円</t>
  </si>
  <si>
    <t>５位</t>
  </si>
  <si>
    <t>10000円</t>
  </si>
  <si>
    <t>６位</t>
  </si>
  <si>
    <t>8000円</t>
  </si>
  <si>
    <t>７位</t>
  </si>
  <si>
    <t>7000円</t>
  </si>
  <si>
    <t>８位</t>
  </si>
  <si>
    <t>6000円</t>
  </si>
  <si>
    <t>９位</t>
  </si>
  <si>
    <t>5000円</t>
  </si>
  <si>
    <t>１０位</t>
  </si>
  <si>
    <t>4000円</t>
  </si>
  <si>
    <t>１１位</t>
  </si>
  <si>
    <t>3000円</t>
  </si>
  <si>
    <t>１２位</t>
  </si>
  <si>
    <t>2000円</t>
  </si>
  <si>
    <t>飛び賞　15位</t>
  </si>
  <si>
    <t>飛び賞　20位</t>
  </si>
  <si>
    <t>飛び賞　25位</t>
  </si>
  <si>
    <t>飛び賞　30位</t>
  </si>
  <si>
    <t>飛び賞　35位</t>
  </si>
  <si>
    <t>飛び賞　40位</t>
  </si>
  <si>
    <t>除重複</t>
  </si>
  <si>
    <t>ユニホーム賞</t>
  </si>
  <si>
    <t>ファミリー賞</t>
  </si>
  <si>
    <t>レディース賞</t>
  </si>
  <si>
    <t>ブービー賞</t>
  </si>
  <si>
    <t>真中賞</t>
  </si>
  <si>
    <t>１番スタート賞</t>
  </si>
  <si>
    <t>判定不能</t>
  </si>
  <si>
    <t>１番ゴール賞</t>
  </si>
  <si>
    <t>最多乗員賞</t>
  </si>
  <si>
    <t>敢闘賞</t>
  </si>
  <si>
    <t>努力賞</t>
  </si>
  <si>
    <t>残念無念賞</t>
  </si>
  <si>
    <t>健闘賞</t>
  </si>
  <si>
    <t>しんがり賞</t>
  </si>
  <si>
    <t>当日賞</t>
  </si>
  <si>
    <t>あと少しで賞</t>
  </si>
  <si>
    <t>がんばったで賞</t>
  </si>
  <si>
    <t>おしかったで賞</t>
  </si>
  <si>
    <t>散々で賞</t>
  </si>
  <si>
    <t>お疲れ様賞</t>
  </si>
  <si>
    <t>ありがとう賞</t>
  </si>
  <si>
    <t xml:space="preserve"> ■ダブル受賞無しに配慮しておりますので重複した場合は賞金の高い賞のみ受賞としております。</t>
  </si>
  <si>
    <t xml:space="preserve"> ■会長を含む選考委員の裁量にて決定いたしましたので､異議受付はいたしません。</t>
  </si>
  <si>
    <t xml:space="preserve"> ■賞授与10月5日15時よりＭ雄琴にて行います。（欠席は代理認めず､1万円以上２千円引 、1万円未満千円引で郵送します。）</t>
  </si>
  <si>
    <r>
      <t>１３</t>
    </r>
    <r>
      <rPr>
        <b/>
        <sz val="11"/>
        <rFont val="HG創英角ﾎﾟｯﾌﾟ体"/>
        <family val="3"/>
      </rPr>
      <t>　</t>
    </r>
    <r>
      <rPr>
        <b/>
        <sz val="48"/>
        <rFont val="HG創英角ﾎﾟｯﾌﾟ体"/>
        <family val="3"/>
      </rPr>
      <t>琵琶湖レガッタ</t>
    </r>
    <r>
      <rPr>
        <b/>
        <sz val="14"/>
        <rFont val="HG創英角ﾎﾟｯﾌﾟ体"/>
        <family val="3"/>
      </rPr>
      <t xml:space="preserve">　 </t>
    </r>
  </si>
  <si>
    <t>　開催日　１３年９月８日　</t>
  </si>
  <si>
    <t xml:space="preserve">  主催  琵琶湖ｾｰﾘﾝｸﾞｸﾙｰｻﾞｰ協会</t>
  </si>
  <si>
    <t xml:space="preserve"> 　参加 ：　３２艇　　　　天気 ：曇り　　　　　風力 ：　１S・・２　　　２S・・２～１</t>
  </si>
  <si>
    <t xml:space="preserve">  本部艇   ノース</t>
  </si>
  <si>
    <t>第 １ ステージ</t>
  </si>
  <si>
    <t>第 ２ ステージ</t>
  </si>
  <si>
    <t>９月迄 累計</t>
  </si>
  <si>
    <t>ＤＮＳ</t>
  </si>
  <si>
    <t>ＤＮＳ</t>
  </si>
  <si>
    <t>ＤＮＳ</t>
  </si>
  <si>
    <t>雄琴</t>
  </si>
  <si>
    <t>ＴＣＦ順スタート</t>
  </si>
  <si>
    <t>公式成績表</t>
  </si>
  <si>
    <t>★13 竹生島ヨットレ-ス ★</t>
  </si>
  <si>
    <t xml:space="preserve">   開催日　13.10.05～06</t>
  </si>
  <si>
    <t>主催  琵琶湖ｾｰﾘﾝｸﾞｸﾙｰｻﾞｰ協会</t>
  </si>
  <si>
    <t>　  参加 ： ３０艇　　　       　天気 ： 曇り時々晴れ　　　   　風力 ： ０～２</t>
  </si>
  <si>
    <t xml:space="preserve">   本部艇　アルファー</t>
  </si>
  <si>
    <t>スタート時</t>
  </si>
  <si>
    <t>ゴ-ル時刻</t>
  </si>
  <si>
    <t>所用時間</t>
  </si>
  <si>
    <t>１０月迄累計</t>
  </si>
  <si>
    <t>時 ： 分</t>
  </si>
  <si>
    <t>風速ｍ</t>
  </si>
  <si>
    <t>長命寺</t>
  </si>
  <si>
    <t>雄琴</t>
  </si>
  <si>
    <t>こびっちさん江</t>
  </si>
  <si>
    <t>大津港</t>
  </si>
  <si>
    <t>ラグナボーイズ</t>
  </si>
  <si>
    <t>Ｙ－３１ＥＸ</t>
  </si>
  <si>
    <t>雄琴</t>
  </si>
  <si>
    <t>-</t>
  </si>
  <si>
    <t>来夢来人</t>
  </si>
  <si>
    <t>ＤＮＳ</t>
  </si>
  <si>
    <t>雄琴</t>
  </si>
  <si>
    <t>志賀</t>
  </si>
  <si>
    <t>湖族の末裔</t>
  </si>
  <si>
    <t>柳崎</t>
  </si>
  <si>
    <t>入　賞　艇</t>
  </si>
  <si>
    <t>（１２月１日９時　Ｍ雄琴にて賞授与）</t>
  </si>
  <si>
    <t>優勝・・ＳＣモアナ</t>
  </si>
  <si>
    <t>４ 位･･トレーサー</t>
  </si>
  <si>
    <r>
      <t>　　１１月４日（祝）・・・オータムレガッタ</t>
    </r>
    <r>
      <rPr>
        <sz val="20"/>
        <rFont val="ＭＳ Ｐゴシック"/>
        <family val="3"/>
      </rPr>
      <t>（大橋北→観測塔→ＬＷＹＣ）</t>
    </r>
  </si>
  <si>
    <t>２ 位・・ホークウインド</t>
  </si>
  <si>
    <t>５ 位・・こびっちさん江</t>
  </si>
  <si>
    <r>
      <t>　　１２月１日（日）・・・ビスカ納会レ-ス</t>
    </r>
    <r>
      <rPr>
        <sz val="20"/>
        <rFont val="ＭＳ Ｐゴシック"/>
        <family val="3"/>
      </rPr>
      <t>（ＴＣＦ順スタ-ト　Ｍ雄琴→？）</t>
    </r>
  </si>
  <si>
    <t>３ 位･･ハッスル”Ｋ”</t>
  </si>
  <si>
    <t>　　　　９～１０時Ｍ雄琴で艇長会議と表彰（竹生島レ-ス・年間シリ-ズ・多参加艇）</t>
  </si>
  <si>
    <t>参考成績ー１</t>
  </si>
  <si>
    <t>１３　竹 生 島 レ ー ス 　各 種 の 成 績</t>
  </si>
  <si>
    <t>ＢＳＣＡ レ-ス委員会</t>
  </si>
  <si>
    <t>スタート　順</t>
  </si>
  <si>
    <t>ＴＣＦ</t>
  </si>
  <si>
    <t>ゴール　順</t>
  </si>
  <si>
    <t>所用時間　順</t>
  </si>
  <si>
    <r>
      <t>総合順位</t>
    </r>
    <r>
      <rPr>
        <b/>
        <sz val="18"/>
        <rFont val="HGS創英角ﾎﾟｯﾌﾟ体"/>
        <family val="3"/>
      </rPr>
      <t>(修正時間)</t>
    </r>
  </si>
  <si>
    <t>時刻</t>
  </si>
  <si>
    <t>時:分:秒</t>
  </si>
  <si>
    <t>参考成績ー２</t>
  </si>
  <si>
    <t>１３　竹 生 島 レース　ポ イ ン ト 通 過 の 順 位</t>
  </si>
  <si>
    <r>
      <t>スタート　　　　　</t>
    </r>
    <r>
      <rPr>
        <b/>
        <sz val="28"/>
        <rFont val="HG創英角ﾎﾟｯﾌﾟ体"/>
        <family val="3"/>
      </rPr>
      <t xml:space="preserve">大橋北 </t>
    </r>
  </si>
  <si>
    <t>4,2M</t>
  </si>
  <si>
    <t>志賀
観測塔</t>
  </si>
  <si>
    <t>10M</t>
  </si>
  <si>
    <t>白石 北</t>
  </si>
  <si>
    <t>2,7M</t>
  </si>
  <si>
    <t>多景島　北</t>
  </si>
  <si>
    <t>14M</t>
  </si>
  <si>
    <t xml:space="preserve">ゴール
大橋北 </t>
  </si>
  <si>
    <t xml:space="preserve">１３ オータムレガッタ </t>
  </si>
  <si>
    <t>　開催日　’１３，１１，４</t>
  </si>
  <si>
    <t xml:space="preserve"> 主催  琵琶湖ｾｰﾘﾝｸﾞｸﾙｰｻﾞｰ協会</t>
  </si>
  <si>
    <t>　参加　：　３１艇　天気　：　晴れ後曇り時々雨　風力　：　１～４</t>
  </si>
  <si>
    <t>　本部艇　ＰＩＣＫ</t>
  </si>
  <si>
    <t>所 要 時 間</t>
  </si>
  <si>
    <t>年 間 合 計</t>
  </si>
  <si>
    <t>年間合計点　上位艇　　ランキング順位は年間成績にて発表</t>
  </si>
  <si>
    <r>
      <t xml:space="preserve"> 　</t>
    </r>
    <r>
      <rPr>
        <b/>
        <u val="single"/>
        <sz val="22"/>
        <rFont val="ＭＳ Ｐゴシック"/>
        <family val="3"/>
      </rPr>
      <t>１２月１日・・ビスカ納会レース</t>
    </r>
  </si>
  <si>
    <t>　①９４０点・ノース　　　　　　　　④８５９点･ブッダ 　　　　　  ⑦８２９点・ツァウバー　　　   ⑩７８３点・トレーサー  　</t>
  </si>
  <si>
    <t>　   　９～１０時Ｍ雄琴にて・・艇長会議と表彰授与</t>
  </si>
  <si>
    <r>
      <t>　②９３２点・ホークウインド　　　⑤８５７点・ｍｕｇｅｎ　　　　　</t>
    </r>
    <r>
      <rPr>
        <sz val="8"/>
        <rFont val="ＭＳ Ｐゴシック"/>
        <family val="3"/>
      </rPr>
      <t>　</t>
    </r>
    <r>
      <rPr>
        <sz val="16"/>
        <rFont val="ＭＳ Ｐゴシック"/>
        <family val="3"/>
      </rPr>
      <t>⑧７９４点・こびっちさん江　</t>
    </r>
    <r>
      <rPr>
        <sz val="14"/>
        <rFont val="ＭＳ Ｐゴシック"/>
        <family val="3"/>
      </rPr>
      <t>　</t>
    </r>
    <r>
      <rPr>
        <sz val="16"/>
        <rFont val="ＭＳ Ｐゴシック"/>
        <family val="3"/>
      </rPr>
      <t>⑪７８０点・ＳＣモアナ</t>
    </r>
  </si>
  <si>
    <t xml:space="preserve">      １１時頃～ＴＣＦ順スタート、コースは当日指示</t>
  </si>
  <si>
    <r>
      <t>　③９００点・ファーストレディ　　⑥８４４点・ハッスル”Ｋ”　　⑨７８６点・ステーゴールド　</t>
    </r>
    <r>
      <rPr>
        <sz val="8"/>
        <rFont val="ＭＳ Ｐゴシック"/>
        <family val="3"/>
      </rPr>
      <t xml:space="preserve"> 　</t>
    </r>
    <r>
      <rPr>
        <sz val="16"/>
        <rFont val="ＭＳ Ｐゴシック"/>
        <family val="3"/>
      </rPr>
      <t>⑫７７６点・ﾓｱｰ＆ﾓｱｰⅡ</t>
    </r>
  </si>
  <si>
    <t>1３ ビスカ納会レ-ス</t>
  </si>
  <si>
    <t>　     開催日　’１３，１２，１</t>
  </si>
  <si>
    <t xml:space="preserve">       主催  琵琶湖ｾｰﾘﾝｸﾞｸﾙｰｻﾞｰ協会</t>
  </si>
  <si>
    <t>参加　：　２９　艇　　　天気　： 晴時々曇　　　風力　：　１～３</t>
  </si>
  <si>
    <t xml:space="preserve"> 　　　本部艇　 こびっちさん江</t>
  </si>
  <si>
    <t>ﾏﾘｰﾅ</t>
  </si>
  <si>
    <t>TCF</t>
  </si>
  <si>
    <t>ｽﾀｰﾄ</t>
  </si>
  <si>
    <t>ゴール 時刻</t>
  </si>
  <si>
    <t>所 用 時 間</t>
  </si>
  <si>
    <t>修 正 時 間</t>
  </si>
  <si>
    <t>時 刻</t>
  </si>
  <si>
    <t>時 : 分 : 秒</t>
  </si>
  <si>
    <t>DNS</t>
  </si>
  <si>
    <t>今年も皆さまのご協力により無事シーズンを終えることができました。御礼申し上げます。</t>
  </si>
  <si>
    <t>来年もビスカのレースでヨットを楽しみましょう・・　　　皆さま　どうかよいお年をお迎え下さい</t>
  </si>
  <si>
    <t>　 　 開催日　１３、３、１７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</si>
</sst>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_);[Red]\(0.000\)"/>
    <numFmt numFmtId="178" formatCode="0.0_ "/>
    <numFmt numFmtId="179" formatCode="0_);[Red]\(0\)"/>
    <numFmt numFmtId="180" formatCode="0_ "/>
    <numFmt numFmtId="181" formatCode="h:mm:ss;@"/>
    <numFmt numFmtId="182" formatCode="h:mm;@"/>
    <numFmt numFmtId="183" formatCode="[$-F400]h:mm:ss\ AM/PM"/>
    <numFmt numFmtId="184" formatCode="0.0_);[Red]\(0.0\)"/>
    <numFmt numFmtId="185" formatCode="0.0;_퐀"/>
    <numFmt numFmtId="186" formatCode="0_);\(0\)"/>
    <numFmt numFmtId="187" formatCode="0.0_);\(0.0\)"/>
    <numFmt numFmtId="188" formatCode="0.00_ "/>
    <numFmt numFmtId="189" formatCode="0.0000_);[Red]\(0.0000\)"/>
    <numFmt numFmtId="190" formatCode="0;_䄀"/>
  </numFmts>
  <fonts count="12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9"/>
      <name val="ＭＳ Ｐ明朝"/>
      <family val="1"/>
    </font>
    <font>
      <sz val="9"/>
      <name val="ＭＳ Ｐ明朝"/>
      <family val="1"/>
    </font>
    <font>
      <b/>
      <sz val="10"/>
      <name val="ＭＳ Ｐゴシック"/>
      <family val="3"/>
    </font>
    <font>
      <sz val="10"/>
      <name val="ＭＳ Ｐゴシック"/>
      <family val="3"/>
    </font>
    <font>
      <sz val="12"/>
      <name val="ＭＳ Ｐゴシック"/>
      <family val="3"/>
    </font>
    <font>
      <b/>
      <sz val="12"/>
      <name val="ＭＳ Ｐゴシック"/>
      <family val="3"/>
    </font>
    <font>
      <b/>
      <sz val="11"/>
      <name val="ＭＳ Ｐゴシック"/>
      <family val="3"/>
    </font>
    <font>
      <sz val="26"/>
      <name val="HG創英角ﾎﾟｯﾌﾟ体"/>
      <family val="3"/>
    </font>
    <font>
      <sz val="9"/>
      <name val="ＭＳ Ｐゴシック"/>
      <family val="3"/>
    </font>
    <font>
      <sz val="10"/>
      <color indexed="10"/>
      <name val="HG創英角ﾎﾟｯﾌﾟ体"/>
      <family val="3"/>
    </font>
    <font>
      <b/>
      <sz val="24"/>
      <name val="HG創英角ﾎﾟｯﾌﾟ体"/>
      <family val="3"/>
    </font>
    <font>
      <b/>
      <sz val="10"/>
      <name val="HG創英角ﾎﾟｯﾌﾟ体"/>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創英角ﾎﾟｯﾌﾟ体"/>
      <family val="3"/>
    </font>
    <font>
      <b/>
      <sz val="16"/>
      <color indexed="10"/>
      <name val="HG創英角ﾎﾟｯﾌﾟ体"/>
      <family val="3"/>
    </font>
    <font>
      <b/>
      <u val="single"/>
      <sz val="16"/>
      <color indexed="10"/>
      <name val="HG創英角ﾎﾟｯﾌﾟ体"/>
      <family val="3"/>
    </font>
    <font>
      <b/>
      <u val="single"/>
      <sz val="12"/>
      <color indexed="12"/>
      <name val="HG創英角ｺﾞｼｯｸUB"/>
      <family val="3"/>
    </font>
    <font>
      <b/>
      <sz val="12"/>
      <color indexed="12"/>
      <name val="HG創英角ｺﾞｼｯｸUB"/>
      <family val="3"/>
    </font>
    <font>
      <sz val="20"/>
      <name val="HG創英角ｺﾞｼｯｸUB"/>
      <family val="3"/>
    </font>
    <font>
      <b/>
      <sz val="24"/>
      <name val="ＭＳ Ｐゴシック"/>
      <family val="3"/>
    </font>
    <font>
      <b/>
      <sz val="28"/>
      <name val="HGS創英角ﾎﾟｯﾌﾟ体"/>
      <family val="3"/>
    </font>
    <font>
      <b/>
      <sz val="48"/>
      <name val="HGS創英角ﾎﾟｯﾌﾟ体"/>
      <family val="3"/>
    </font>
    <font>
      <b/>
      <sz val="20"/>
      <name val="ＭＳ Ｐゴシック"/>
      <family val="3"/>
    </font>
    <font>
      <sz val="16"/>
      <name val="ＭＳ Ｐゴシック"/>
      <family val="3"/>
    </font>
    <font>
      <b/>
      <sz val="24"/>
      <color indexed="10"/>
      <name val="HG創英角ﾎﾟｯﾌﾟ体"/>
      <family val="3"/>
    </font>
    <font>
      <b/>
      <sz val="18"/>
      <name val="ＭＳ Ｐゴシック"/>
      <family val="3"/>
    </font>
    <font>
      <b/>
      <sz val="22"/>
      <color indexed="12"/>
      <name val="ＭＳ Ｐゴシック"/>
      <family val="3"/>
    </font>
    <font>
      <b/>
      <sz val="16"/>
      <name val="ＭＳ Ｐゴシック"/>
      <family val="3"/>
    </font>
    <font>
      <b/>
      <sz val="14"/>
      <name val="ＭＳ Ｐゴシック"/>
      <family val="3"/>
    </font>
    <font>
      <b/>
      <sz val="22"/>
      <name val="ＭＳ Ｐゴシック"/>
      <family val="3"/>
    </font>
    <font>
      <sz val="20"/>
      <name val="ＭＳ Ｐゴシック"/>
      <family val="3"/>
    </font>
    <font>
      <sz val="18"/>
      <name val="ＭＳ Ｐゴシック"/>
      <family val="3"/>
    </font>
    <font>
      <sz val="22"/>
      <name val="HGS創英角ﾎﾟｯﾌﾟ体"/>
      <family val="3"/>
    </font>
    <font>
      <u val="single"/>
      <sz val="22"/>
      <name val="HGS創英角ﾎﾟｯﾌﾟ体"/>
      <family val="3"/>
    </font>
    <font>
      <sz val="14"/>
      <name val="ＭＳ Ｐゴシック"/>
      <family val="3"/>
    </font>
    <font>
      <sz val="22"/>
      <name val="HG創英角ﾎﾟｯﾌﾟ体"/>
      <family val="3"/>
    </font>
    <font>
      <u val="single"/>
      <sz val="22"/>
      <name val="HG創英角ﾎﾟｯﾌﾟ体"/>
      <family val="3"/>
    </font>
    <font>
      <sz val="28"/>
      <name val="HG創英角ﾎﾟｯﾌﾟ体"/>
      <family val="3"/>
    </font>
    <font>
      <b/>
      <sz val="36"/>
      <name val="HGS創英角ﾎﾟｯﾌﾟ体"/>
      <family val="3"/>
    </font>
    <font>
      <b/>
      <sz val="26"/>
      <name val="HGS創英角ﾎﾟｯﾌﾟ体"/>
      <family val="3"/>
    </font>
    <font>
      <b/>
      <sz val="24"/>
      <name val="HGS創英角ﾎﾟｯﾌﾟ体"/>
      <family val="3"/>
    </font>
    <font>
      <sz val="24"/>
      <color indexed="12"/>
      <name val="HG創英角ｺﾞｼｯｸUB"/>
      <family val="3"/>
    </font>
    <font>
      <sz val="22"/>
      <name val="ＭＳ Ｐゴシック"/>
      <family val="3"/>
    </font>
    <font>
      <b/>
      <sz val="36"/>
      <name val="ＭＳ Ｐゴシック"/>
      <family val="3"/>
    </font>
    <font>
      <sz val="26"/>
      <name val="ＭＳ Ｐゴシック"/>
      <family val="3"/>
    </font>
    <font>
      <sz val="12"/>
      <name val="HG創英角ﾎﾟｯﾌﾟ体"/>
      <family val="3"/>
    </font>
    <font>
      <sz val="16"/>
      <name val="HG創英角ﾎﾟｯﾌﾟ体"/>
      <family val="3"/>
    </font>
    <font>
      <b/>
      <sz val="20"/>
      <name val="HG創英角ﾎﾟｯﾌﾟ体"/>
      <family val="3"/>
    </font>
    <font>
      <b/>
      <sz val="12"/>
      <color indexed="12"/>
      <name val="ＭＳ Ｐゴシック"/>
      <family val="3"/>
    </font>
    <font>
      <b/>
      <u val="single"/>
      <sz val="14"/>
      <name val="HG創英角ﾎﾟｯﾌﾟ体"/>
      <family val="3"/>
    </font>
    <font>
      <b/>
      <sz val="14"/>
      <name val="HG創英角ﾎﾟｯﾌﾟ体"/>
      <family val="3"/>
    </font>
    <font>
      <b/>
      <u val="single"/>
      <sz val="14"/>
      <name val="ＭＳ Ｐゴシック"/>
      <family val="3"/>
    </font>
    <font>
      <b/>
      <sz val="20"/>
      <color indexed="16"/>
      <name val="HG創英角ﾎﾟｯﾌﾟ体"/>
      <family val="3"/>
    </font>
    <font>
      <b/>
      <sz val="8"/>
      <name val="ＭＳ Ｐゴシック"/>
      <family val="3"/>
    </font>
    <font>
      <b/>
      <sz val="6"/>
      <name val="ＭＳ Ｐゴシック"/>
      <family val="3"/>
    </font>
    <font>
      <b/>
      <u val="single"/>
      <sz val="10"/>
      <color indexed="10"/>
      <name val="HG創英角ﾎﾟｯﾌﾟ体"/>
      <family val="3"/>
    </font>
    <font>
      <sz val="10"/>
      <color indexed="10"/>
      <name val="HG創英角ｺﾞｼｯｸUB"/>
      <family val="3"/>
    </font>
    <font>
      <sz val="8"/>
      <name val="ＭＳ Ｐゴシック"/>
      <family val="3"/>
    </font>
    <font>
      <sz val="22"/>
      <name val="HG創英角ｺﾞｼｯｸUB"/>
      <family val="3"/>
    </font>
    <font>
      <b/>
      <sz val="28"/>
      <color indexed="10"/>
      <name val="HG創英角ｺﾞｼｯｸUB"/>
      <family val="3"/>
    </font>
    <font>
      <b/>
      <sz val="48"/>
      <name val="HG創英角ﾎﾟｯﾌﾟ体"/>
      <family val="3"/>
    </font>
    <font>
      <b/>
      <sz val="72"/>
      <name val="HG創英角ﾎﾟｯﾌﾟ体"/>
      <family val="3"/>
    </font>
    <font>
      <b/>
      <sz val="28"/>
      <name val="HG創英角ﾎﾟｯﾌﾟ体"/>
      <family val="3"/>
    </font>
    <font>
      <b/>
      <sz val="26"/>
      <color indexed="10"/>
      <name val="ＭＳ Ｐゴシック"/>
      <family val="3"/>
    </font>
    <font>
      <sz val="24"/>
      <name val="ＭＳ Ｐゴシック"/>
      <family val="3"/>
    </font>
    <font>
      <sz val="28"/>
      <name val="ＭＳ Ｐゴシック"/>
      <family val="3"/>
    </font>
    <font>
      <sz val="28"/>
      <name val="HG創英角ｺﾞｼｯｸUB"/>
      <family val="3"/>
    </font>
    <font>
      <b/>
      <sz val="11"/>
      <name val="HG創英角ﾎﾟｯﾌﾟ体"/>
      <family val="3"/>
    </font>
    <font>
      <b/>
      <sz val="24"/>
      <color indexed="10"/>
      <name val="ＭＳ Ｐゴシック"/>
      <family val="3"/>
    </font>
    <font>
      <b/>
      <u val="single"/>
      <sz val="20"/>
      <name val="ＭＳ Ｐゴシック"/>
      <family val="3"/>
    </font>
    <font>
      <sz val="26"/>
      <name val="HG創英角ｺﾞｼｯｸUB"/>
      <family val="3"/>
    </font>
    <font>
      <sz val="48"/>
      <color indexed="13"/>
      <name val="HGS創英角ﾎﾟｯﾌﾟ体"/>
      <family val="3"/>
    </font>
    <font>
      <b/>
      <sz val="26"/>
      <name val="ＭＳ Ｐゴシック"/>
      <family val="3"/>
    </font>
    <font>
      <sz val="24"/>
      <name val="HG創英角ﾎﾟｯﾌﾟ体"/>
      <family val="3"/>
    </font>
    <font>
      <sz val="48"/>
      <name val="HG創英角ﾎﾟｯﾌﾟ体"/>
      <family val="3"/>
    </font>
    <font>
      <sz val="48"/>
      <color indexed="9"/>
      <name val="HGS創英角ﾎﾟｯﾌﾟ体"/>
      <family val="3"/>
    </font>
    <font>
      <b/>
      <sz val="18"/>
      <name val="HGS創英角ﾎﾟｯﾌﾟ体"/>
      <family val="3"/>
    </font>
    <font>
      <sz val="72"/>
      <name val="HG創英角ﾎﾟｯﾌﾟ体"/>
      <family val="3"/>
    </font>
    <font>
      <sz val="26"/>
      <name val="HGS創英角ﾎﾟｯﾌﾟ体"/>
      <family val="3"/>
    </font>
    <font>
      <sz val="48"/>
      <name val="HGS創英角ﾎﾟｯﾌﾟ体"/>
      <family val="3"/>
    </font>
    <font>
      <u val="single"/>
      <sz val="24"/>
      <name val="HG創英角ﾎﾟｯﾌﾟ体"/>
      <family val="3"/>
    </font>
    <font>
      <b/>
      <u val="single"/>
      <sz val="22"/>
      <name val="ＭＳ Ｐゴシック"/>
      <family val="3"/>
    </font>
    <font>
      <sz val="20"/>
      <name val="HG創英角ﾎﾟｯﾌﾟ体"/>
      <family val="3"/>
    </font>
    <font>
      <sz val="22"/>
      <color indexed="12"/>
      <name val="HG創英角ｺﾞｼｯｸUB"/>
      <family val="3"/>
    </font>
    <font>
      <b/>
      <sz val="28"/>
      <name val="ＭＳ Ｐゴシック"/>
      <family val="3"/>
    </font>
    <font>
      <b/>
      <sz val="12"/>
      <color indexed="8"/>
      <name val="ＭＳ Ｐゴシック"/>
      <family val="3"/>
    </font>
    <font>
      <sz val="12"/>
      <color indexed="8"/>
      <name val="ＭＳ Ｐゴシック"/>
      <family val="3"/>
    </font>
    <font>
      <b/>
      <sz val="16"/>
      <color indexed="8"/>
      <name val="ＭＳ Ｐゴシック"/>
      <family val="3"/>
    </font>
    <font>
      <b/>
      <sz val="10"/>
      <color indexed="8"/>
      <name val="ＭＳ Ｐゴシック"/>
      <family val="3"/>
    </font>
    <font>
      <sz val="10"/>
      <color indexed="8"/>
      <name val="ＭＳ Ｐゴシック"/>
      <family val="3"/>
    </font>
    <font>
      <sz val="22"/>
      <color indexed="8"/>
      <name val="ＭＳ Ｐゴシック"/>
      <family val="3"/>
    </font>
    <font>
      <sz val="11"/>
      <color theme="1"/>
      <name val="Calibri"/>
      <family val="3"/>
    </font>
    <font>
      <b/>
      <sz val="12"/>
      <color theme="1"/>
      <name val="Calibri"/>
      <family val="3"/>
    </font>
    <font>
      <sz val="12"/>
      <color theme="1"/>
      <name val="Calibri"/>
      <family val="3"/>
    </font>
    <font>
      <b/>
      <sz val="10"/>
      <color theme="1"/>
      <name val="Calibri"/>
      <family val="3"/>
    </font>
    <font>
      <sz val="10"/>
      <color theme="1"/>
      <name val="Calibri"/>
      <family val="3"/>
    </font>
    <font>
      <sz val="22"/>
      <color theme="1"/>
      <name val="Calibri"/>
      <family val="3"/>
    </font>
    <font>
      <b/>
      <sz val="16"/>
      <color theme="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rgb="FFFFFF99"/>
        <bgColor indexed="64"/>
      </patternFill>
    </fill>
    <fill>
      <patternFill patternType="solid">
        <fgColor indexed="45"/>
        <bgColor indexed="64"/>
      </patternFill>
    </fill>
    <fill>
      <patternFill patternType="solid">
        <fgColor indexed="50"/>
        <bgColor indexed="64"/>
      </patternFill>
    </fill>
    <fill>
      <patternFill patternType="solid">
        <fgColor indexed="41"/>
        <bgColor indexed="64"/>
      </patternFill>
    </fill>
    <fill>
      <patternFill patternType="solid">
        <fgColor indexed="63"/>
        <bgColor indexed="64"/>
      </patternFill>
    </fill>
  </fills>
  <borders count="2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color indexed="63"/>
      </top>
      <bottom style="dashed"/>
    </border>
    <border>
      <left style="medium"/>
      <right style="thin"/>
      <top>
        <color indexed="63"/>
      </top>
      <bottom style="dashed"/>
    </border>
    <border>
      <left style="thin"/>
      <right style="thin"/>
      <top>
        <color indexed="63"/>
      </top>
      <bottom style="dashed"/>
    </border>
    <border>
      <left style="thin"/>
      <right style="medium"/>
      <top style="dashed"/>
      <bottom style="dashed"/>
    </border>
    <border>
      <left style="medium"/>
      <right style="thin"/>
      <top style="dashed"/>
      <bottom style="dashed"/>
    </border>
    <border>
      <left style="thin"/>
      <right style="thin"/>
      <top style="dashed"/>
      <bottom style="dashed"/>
    </border>
    <border>
      <left style="thin"/>
      <right>
        <color indexed="63"/>
      </right>
      <top style="dashed"/>
      <bottom style="dashed"/>
    </border>
    <border>
      <left style="thin"/>
      <right style="thin"/>
      <top style="dashed"/>
      <bottom>
        <color indexed="63"/>
      </bottom>
    </border>
    <border>
      <left style="thin"/>
      <right style="thin"/>
      <top>
        <color indexed="63"/>
      </top>
      <bottom>
        <color indexed="63"/>
      </bottom>
    </border>
    <border>
      <left style="thin"/>
      <right style="thin"/>
      <top style="dotted"/>
      <bottom style="dashed"/>
    </border>
    <border>
      <left style="thin"/>
      <right style="medium"/>
      <top style="dashed"/>
      <bottom>
        <color indexed="63"/>
      </bottom>
    </border>
    <border>
      <left style="thin"/>
      <right style="medium"/>
      <top style="dotted"/>
      <bottom style="dashed"/>
    </border>
    <border>
      <left style="thin"/>
      <right style="thin"/>
      <top style="dotted"/>
      <bottom style="dotted"/>
    </border>
    <border>
      <left>
        <color indexed="63"/>
      </left>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style="dotted"/>
      <bottom style="dotted"/>
    </border>
    <border>
      <left>
        <color indexed="63"/>
      </left>
      <right style="thin"/>
      <top style="medium"/>
      <bottom style="dotted"/>
    </border>
    <border>
      <left style="medium"/>
      <right style="thin"/>
      <top style="dotted"/>
      <bottom style="dotted"/>
    </border>
    <border>
      <left>
        <color indexed="63"/>
      </left>
      <right style="medium"/>
      <top style="dotted"/>
      <bottom style="dotted"/>
    </border>
    <border>
      <left style="thin"/>
      <right style="thin"/>
      <top style="medium"/>
      <bottom style="dotted"/>
    </border>
    <border>
      <left style="thin"/>
      <right>
        <color indexed="63"/>
      </right>
      <top style="dotted"/>
      <bottom style="dotted"/>
    </border>
    <border>
      <left>
        <color indexed="63"/>
      </left>
      <right>
        <color indexed="63"/>
      </right>
      <top style="dotted"/>
      <bottom style="dotted"/>
    </border>
    <border>
      <left style="thin"/>
      <right style="medium"/>
      <top style="dotted"/>
      <bottom style="dotted"/>
    </border>
    <border>
      <left style="thin"/>
      <right>
        <color indexed="63"/>
      </right>
      <top style="medium"/>
      <bottom style="dotted"/>
    </border>
    <border>
      <left>
        <color indexed="63"/>
      </left>
      <right style="thin"/>
      <top style="thin"/>
      <bottom style="medium"/>
    </border>
    <border>
      <left>
        <color indexed="63"/>
      </left>
      <right>
        <color indexed="63"/>
      </right>
      <top style="medium"/>
      <bottom style="dotted"/>
    </border>
    <border>
      <left style="medium"/>
      <right style="thin"/>
      <top style="medium"/>
      <bottom>
        <color indexed="63"/>
      </bottom>
    </border>
    <border>
      <left style="thin"/>
      <right style="medium"/>
      <top style="thin"/>
      <bottom style="medium"/>
    </border>
    <border>
      <left style="medium"/>
      <right style="thin"/>
      <top style="medium"/>
      <bottom style="dotted"/>
    </border>
    <border>
      <left style="thin"/>
      <right style="medium"/>
      <top style="medium"/>
      <bottom style="dotted"/>
    </border>
    <border>
      <left style="medium"/>
      <right style="medium"/>
      <top style="medium"/>
      <bottom>
        <color indexed="63"/>
      </bottom>
    </border>
    <border>
      <left style="medium"/>
      <right style="medium"/>
      <top>
        <color indexed="63"/>
      </top>
      <bottom style="medium"/>
    </border>
    <border>
      <left style="medium"/>
      <right style="medium"/>
      <top style="medium"/>
      <bottom style="dotted"/>
    </border>
    <border>
      <left style="medium"/>
      <right style="medium"/>
      <top style="dotted"/>
      <bottom style="dotted"/>
    </border>
    <border>
      <left>
        <color indexed="63"/>
      </left>
      <right style="medium"/>
      <top style="medium"/>
      <bottom style="dotted"/>
    </border>
    <border>
      <left style="medium"/>
      <right>
        <color indexed="63"/>
      </right>
      <top style="thick"/>
      <bottom>
        <color indexed="63"/>
      </bottom>
    </border>
    <border>
      <left>
        <color indexed="63"/>
      </left>
      <right>
        <color indexed="63"/>
      </right>
      <top style="thick"/>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ck"/>
    </border>
    <border>
      <left style="thick"/>
      <right style="thin"/>
      <top style="thick"/>
      <bottom>
        <color indexed="63"/>
      </bottom>
    </border>
    <border>
      <left style="thick"/>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ck"/>
      <top>
        <color indexed="63"/>
      </top>
      <bottom style="medium"/>
    </border>
    <border>
      <left style="thin"/>
      <right style="thin"/>
      <top>
        <color indexed="63"/>
      </top>
      <bottom style="medium"/>
    </border>
    <border>
      <left style="thick"/>
      <right style="thin"/>
      <top>
        <color indexed="63"/>
      </top>
      <bottom style="medium"/>
    </border>
    <border>
      <left style="thin"/>
      <right style="thin"/>
      <top style="thin"/>
      <bottom style="medium"/>
    </border>
    <border>
      <left style="medium"/>
      <right style="thin"/>
      <top style="thin"/>
      <bottom style="medium"/>
    </border>
    <border>
      <left style="thin"/>
      <right style="thick"/>
      <top style="thin"/>
      <bottom style="medium"/>
    </border>
    <border>
      <left style="thick"/>
      <right style="thin"/>
      <top style="medium"/>
      <bottom>
        <color indexed="63"/>
      </bottom>
    </border>
    <border>
      <left>
        <color indexed="63"/>
      </left>
      <right style="thin"/>
      <top style="medium"/>
      <bottom>
        <color indexed="63"/>
      </bottom>
    </border>
    <border>
      <left style="thin"/>
      <right style="thick"/>
      <top style="medium"/>
      <bottom>
        <color indexed="63"/>
      </bottom>
    </border>
    <border>
      <left style="thick"/>
      <right style="thin"/>
      <top style="medium"/>
      <bottom style="dotted"/>
    </border>
    <border>
      <left style="thin"/>
      <right style="thin"/>
      <top style="medium"/>
      <bottom>
        <color indexed="63"/>
      </bottom>
    </border>
    <border>
      <left style="medium"/>
      <right>
        <color indexed="63"/>
      </right>
      <top style="medium"/>
      <bottom style="dotted"/>
    </border>
    <border>
      <left style="thin"/>
      <right style="thick"/>
      <top style="medium"/>
      <bottom style="dotted"/>
    </border>
    <border>
      <left style="thick"/>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medium"/>
      <right style="thin"/>
      <top>
        <color indexed="63"/>
      </top>
      <bottom>
        <color indexed="63"/>
      </bottom>
    </border>
    <border>
      <left style="thin"/>
      <right style="thick"/>
      <top>
        <color indexed="63"/>
      </top>
      <bottom>
        <color indexed="63"/>
      </bottom>
    </border>
    <border>
      <left style="thick"/>
      <right style="thin"/>
      <top style="dotted"/>
      <bottom style="dotted"/>
    </border>
    <border>
      <left style="medium"/>
      <right>
        <color indexed="63"/>
      </right>
      <top style="dotted"/>
      <bottom style="dotted"/>
    </border>
    <border>
      <left style="thin"/>
      <right style="thick"/>
      <top style="dotted"/>
      <bottom style="dotted"/>
    </border>
    <border>
      <left style="thin"/>
      <right style="thin"/>
      <top style="dotted"/>
      <bottom style="medium"/>
    </border>
    <border>
      <left style="thin"/>
      <right>
        <color indexed="63"/>
      </right>
      <top style="dotted"/>
      <bottom style="medium"/>
    </border>
    <border>
      <left style="medium"/>
      <right style="thin"/>
      <top style="dotted"/>
      <bottom style="medium"/>
    </border>
    <border>
      <left style="thick"/>
      <right style="thin"/>
      <top style="dotted"/>
      <bottom style="medium"/>
    </border>
    <border>
      <left style="thin"/>
      <right style="medium"/>
      <top style="dotted"/>
      <bottom style="medium"/>
    </border>
    <border>
      <left>
        <color indexed="63"/>
      </left>
      <right>
        <color indexed="63"/>
      </right>
      <top style="dotted"/>
      <bottom style="medium"/>
    </border>
    <border>
      <left style="thin"/>
      <right style="thick"/>
      <top style="dotted"/>
      <bottom style="medium"/>
    </border>
    <border>
      <left style="thin"/>
      <right style="thin"/>
      <top>
        <color indexed="63"/>
      </top>
      <bottom style="dotted"/>
    </border>
    <border>
      <left style="thin"/>
      <right style="medium"/>
      <top>
        <color indexed="63"/>
      </top>
      <bottom style="dotted"/>
    </border>
    <border>
      <left style="medium"/>
      <right style="thin"/>
      <top>
        <color indexed="63"/>
      </top>
      <bottom style="dotted"/>
    </border>
    <border>
      <left style="thick"/>
      <right style="thin"/>
      <top>
        <color indexed="63"/>
      </top>
      <bottom style="dotted"/>
    </border>
    <border>
      <left style="thin"/>
      <right>
        <color indexed="63"/>
      </right>
      <top>
        <color indexed="63"/>
      </top>
      <bottom style="dotted"/>
    </border>
    <border>
      <left style="medium"/>
      <right>
        <color indexed="63"/>
      </right>
      <top>
        <color indexed="63"/>
      </top>
      <bottom style="dotted"/>
    </border>
    <border>
      <left style="thin"/>
      <right style="thick"/>
      <top>
        <color indexed="63"/>
      </top>
      <bottom style="dotted"/>
    </border>
    <border>
      <left style="thin"/>
      <right style="medium"/>
      <top style="dotted"/>
      <bottom>
        <color indexed="63"/>
      </bottom>
    </border>
    <border>
      <left style="medium"/>
      <right style="thin"/>
      <top style="dotted"/>
      <bottom>
        <color indexed="63"/>
      </bottom>
    </border>
    <border>
      <left style="thick"/>
      <right style="thin"/>
      <top style="dotted"/>
      <bottom>
        <color indexed="63"/>
      </bottom>
    </border>
    <border>
      <left style="medium"/>
      <right>
        <color indexed="63"/>
      </right>
      <top style="dotted"/>
      <bottom>
        <color indexed="63"/>
      </bottom>
    </border>
    <border>
      <left style="thin"/>
      <right style="thick"/>
      <top style="dotted"/>
      <bottom>
        <color indexed="63"/>
      </bottom>
    </border>
    <border>
      <left style="medium"/>
      <right>
        <color indexed="63"/>
      </right>
      <top style="dotted"/>
      <bottom style="medium"/>
    </border>
    <border>
      <left>
        <color indexed="63"/>
      </left>
      <right style="thin"/>
      <top style="dotted"/>
      <bottom style="medium"/>
    </border>
    <border>
      <left>
        <color indexed="63"/>
      </left>
      <right style="thin"/>
      <top style="dotted"/>
      <bottom>
        <color indexed="63"/>
      </bottom>
    </border>
    <border>
      <left>
        <color indexed="63"/>
      </left>
      <right>
        <color indexed="63"/>
      </right>
      <top style="dotted"/>
      <bottom>
        <color indexed="63"/>
      </bottom>
    </border>
    <border>
      <left>
        <color indexed="63"/>
      </left>
      <right style="thin"/>
      <top>
        <color indexed="63"/>
      </top>
      <bottom style="dotted"/>
    </border>
    <border>
      <left style="thin"/>
      <right>
        <color indexed="63"/>
      </right>
      <top>
        <color indexed="63"/>
      </top>
      <bottom>
        <color indexed="63"/>
      </bottom>
    </border>
    <border>
      <left style="thin"/>
      <right style="medium"/>
      <top>
        <color indexed="63"/>
      </top>
      <bottom>
        <color indexed="63"/>
      </bottom>
    </border>
    <border>
      <left>
        <color indexed="63"/>
      </left>
      <right>
        <color indexed="63"/>
      </right>
      <top>
        <color indexed="63"/>
      </top>
      <bottom style="dotted"/>
    </border>
    <border>
      <left style="thick"/>
      <right>
        <color indexed="63"/>
      </right>
      <top style="thick"/>
      <bottom>
        <color indexed="63"/>
      </bottom>
    </border>
    <border>
      <left style="thick"/>
      <right>
        <color indexed="63"/>
      </right>
      <top>
        <color indexed="63"/>
      </top>
      <bottom style="thick"/>
    </border>
    <border>
      <left style="thick"/>
      <right style="thin"/>
      <top style="dotted"/>
      <bottom style="thick"/>
    </border>
    <border>
      <left style="thin"/>
      <right style="thin"/>
      <top style="dotted"/>
      <bottom style="thick"/>
    </border>
    <border>
      <left style="thin"/>
      <right>
        <color indexed="63"/>
      </right>
      <top style="dotted"/>
      <bottom style="thick"/>
    </border>
    <border>
      <left style="medium"/>
      <right style="thin"/>
      <top style="dotted"/>
      <bottom style="thick"/>
    </border>
    <border>
      <left style="thin"/>
      <right style="thick"/>
      <top style="dotted"/>
      <bottom style="thick"/>
    </border>
    <border>
      <left style="thin"/>
      <right style="medium"/>
      <top style="dotted"/>
      <bottom style="thick"/>
    </border>
    <border>
      <left>
        <color indexed="63"/>
      </left>
      <right style="thin"/>
      <top style="dotted"/>
      <bottom style="thick"/>
    </border>
    <border>
      <left style="medium"/>
      <right style="medium"/>
      <top style="thick"/>
      <bottom>
        <color indexed="63"/>
      </bottom>
    </border>
    <border>
      <left style="thin"/>
      <right style="thin"/>
      <top style="thick"/>
      <bottom>
        <color indexed="63"/>
      </bottom>
    </border>
    <border>
      <left style="medium"/>
      <right style="medium"/>
      <top style="thin"/>
      <bottom style="medium"/>
    </border>
    <border>
      <left style="thin"/>
      <right>
        <color indexed="63"/>
      </right>
      <top style="thin"/>
      <bottom style="medium"/>
    </border>
    <border>
      <left style="thick"/>
      <right style="thin"/>
      <top style="thin"/>
      <bottom style="medium"/>
    </border>
    <border>
      <left>
        <color indexed="63"/>
      </left>
      <right style="thick"/>
      <top style="medium"/>
      <bottom style="dotted"/>
    </border>
    <border>
      <left>
        <color indexed="63"/>
      </left>
      <right style="thick"/>
      <top style="dotted"/>
      <bottom style="dotted"/>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style="medium"/>
      <top>
        <color indexed="63"/>
      </top>
      <bottom>
        <color indexed="63"/>
      </bottom>
    </border>
    <border>
      <left style="thick"/>
      <right>
        <color indexed="63"/>
      </right>
      <top>
        <color indexed="63"/>
      </top>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medium"/>
      <right>
        <color indexed="63"/>
      </right>
      <top style="medium"/>
      <bottom>
        <color indexed="63"/>
      </bottom>
    </border>
    <border>
      <left style="medium"/>
      <right style="thick"/>
      <top style="thick"/>
      <bottom>
        <color indexed="63"/>
      </bottom>
    </border>
    <border>
      <left style="medium"/>
      <right style="thick"/>
      <top>
        <color indexed="63"/>
      </top>
      <bottom style="thick"/>
    </border>
    <border>
      <left style="thin"/>
      <right style="thin"/>
      <top style="thin"/>
      <bottom style="thin"/>
    </border>
    <border>
      <left style="thin"/>
      <right style="dotted"/>
      <top style="thin"/>
      <bottom style="medium"/>
    </border>
    <border>
      <left style="dotted"/>
      <right style="dotted"/>
      <top style="thin"/>
      <bottom style="medium"/>
    </border>
    <border>
      <left style="dotted"/>
      <right style="thin"/>
      <top style="thin"/>
      <bottom style="medium"/>
    </border>
    <border>
      <left>
        <color indexed="63"/>
      </left>
      <right style="dotted"/>
      <top style="thin"/>
      <bottom style="medium"/>
    </border>
    <border>
      <left style="thick"/>
      <right style="thin"/>
      <top style="thin"/>
      <bottom>
        <color indexed="63"/>
      </bottom>
    </border>
    <border>
      <left style="thin"/>
      <right style="thick"/>
      <top style="thin"/>
      <bottom>
        <color indexed="63"/>
      </bottom>
    </border>
    <border>
      <left style="thin"/>
      <right style="dotted"/>
      <top>
        <color indexed="63"/>
      </top>
      <bottom style="dotted"/>
    </border>
    <border>
      <left style="dotted"/>
      <right style="dotted"/>
      <top>
        <color indexed="63"/>
      </top>
      <bottom style="dotted"/>
    </border>
    <border>
      <left style="dotted"/>
      <right style="thin"/>
      <top style="dotted"/>
      <bottom style="dotted"/>
    </border>
    <border>
      <left>
        <color indexed="63"/>
      </left>
      <right style="dotted"/>
      <top>
        <color indexed="63"/>
      </top>
      <bottom style="dotted"/>
    </border>
    <border>
      <left style="thick"/>
      <right style="thick"/>
      <top style="medium"/>
      <bottom style="dotted"/>
    </border>
    <border>
      <left style="thin"/>
      <right style="dotted"/>
      <top style="dotted"/>
      <bottom style="dotted"/>
    </border>
    <border>
      <left style="dotted"/>
      <right style="dotted"/>
      <top style="dotted"/>
      <bottom style="dotted"/>
    </border>
    <border>
      <left>
        <color indexed="63"/>
      </left>
      <right style="dotted"/>
      <top style="dotted"/>
      <bottom style="dotted"/>
    </border>
    <border>
      <left style="thick"/>
      <right style="thick"/>
      <top style="dotted"/>
      <bottom style="dotted"/>
    </border>
    <border>
      <left style="thin"/>
      <right style="dotted"/>
      <top style="dotted"/>
      <bottom>
        <color indexed="63"/>
      </bottom>
    </border>
    <border>
      <left style="dotted"/>
      <right style="thin"/>
      <top style="dotted"/>
      <bottom>
        <color indexed="63"/>
      </bottom>
    </border>
    <border>
      <left>
        <color indexed="63"/>
      </left>
      <right style="dotted"/>
      <top style="dotted"/>
      <bottom>
        <color indexed="63"/>
      </bottom>
    </border>
    <border>
      <left style="medium"/>
      <right style="thin"/>
      <top style="thick"/>
      <bottom>
        <color indexed="63"/>
      </bottom>
    </border>
    <border>
      <left style="thin"/>
      <right style="thin"/>
      <top style="thick"/>
      <bottom style="thin"/>
    </border>
    <border>
      <left/>
      <right/>
      <top style="dotted"/>
      <bottom style="thick"/>
    </border>
    <border>
      <left>
        <color indexed="63"/>
      </left>
      <right style="medium"/>
      <top>
        <color indexed="63"/>
      </top>
      <bottom style="thick"/>
    </border>
    <border>
      <left/>
      <right style="thin"/>
      <top style="medium"/>
      <bottom style="thin"/>
    </border>
    <border>
      <left style="thin"/>
      <right style="medium"/>
      <top style="medium"/>
      <bottom style="thin"/>
    </border>
    <border>
      <left>
        <color indexed="63"/>
      </left>
      <right style="medium"/>
      <top style="dotted"/>
      <bottom style="medium"/>
    </border>
    <border>
      <left style="medium"/>
      <right style="medium"/>
      <top style="dotted"/>
      <bottom style="medium"/>
    </border>
    <border>
      <left>
        <color indexed="63"/>
      </left>
      <right style="medium"/>
      <top style="medium"/>
      <bottom style="thin"/>
    </border>
    <border>
      <left>
        <color indexed="63"/>
      </left>
      <right style="medium"/>
      <top style="dotted"/>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ck"/>
      <top style="thick"/>
      <bottom style="thin"/>
    </border>
    <border>
      <left style="medium"/>
      <right style="medium"/>
      <top>
        <color indexed="63"/>
      </top>
      <bottom style="dotted"/>
    </border>
    <border>
      <left>
        <color indexed="63"/>
      </left>
      <right style="medium"/>
      <top>
        <color indexed="63"/>
      </top>
      <bottom style="medium"/>
    </border>
    <border>
      <left>
        <color indexed="63"/>
      </left>
      <right>
        <color indexed="63"/>
      </right>
      <top style="medium"/>
      <bottom style="medium"/>
    </border>
    <border>
      <left style="thin"/>
      <right style="medium"/>
      <top style="medium"/>
      <bottom>
        <color indexed="63"/>
      </bottom>
    </border>
    <border>
      <left>
        <color indexed="63"/>
      </left>
      <right style="medium"/>
      <top style="thick"/>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ck"/>
    </border>
    <border>
      <left style="thin"/>
      <right style="thick"/>
      <top style="thick"/>
      <bottom>
        <color indexed="63"/>
      </bottom>
    </border>
    <border>
      <left style="thin"/>
      <right>
        <color indexed="63"/>
      </right>
      <top style="thick"/>
      <bottom>
        <color indexed="63"/>
      </bottom>
    </border>
    <border>
      <left style="thin"/>
      <right style="medium"/>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style="medium"/>
      <top>
        <color indexed="63"/>
      </top>
      <bottom style="medium"/>
    </border>
    <border>
      <left style="medium"/>
      <right style="thin"/>
      <top style="thick"/>
      <bottom style="thin"/>
    </border>
    <border>
      <left style="thick"/>
      <right>
        <color indexed="63"/>
      </right>
      <top style="thick"/>
      <bottom style="thin"/>
    </border>
    <border>
      <left style="thin"/>
      <right style="thin"/>
      <top style="thick"/>
      <bottom style="dotted"/>
    </border>
    <border>
      <left style="thin"/>
      <right>
        <color indexed="63"/>
      </right>
      <top style="thick"/>
      <bottom style="dotted"/>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color indexed="63"/>
      </top>
      <bottom style="thin"/>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thick"/>
    </border>
    <border>
      <left style="thin"/>
      <right>
        <color indexed="63"/>
      </right>
      <top>
        <color indexed="63"/>
      </top>
      <bottom style="thick"/>
    </border>
    <border>
      <left>
        <color indexed="63"/>
      </left>
      <right style="thin"/>
      <top style="thick"/>
      <bottom>
        <color indexed="63"/>
      </bottom>
    </border>
    <border>
      <left style="thin"/>
      <right style="thin"/>
      <top style="medium"/>
      <bottom style="thin"/>
    </border>
    <border>
      <left style="thick"/>
      <right style="thick"/>
      <top>
        <color indexed="63"/>
      </top>
      <bottom style="medium"/>
    </border>
    <border>
      <left/>
      <right style="thick"/>
      <top/>
      <bottom style="medium"/>
    </border>
    <border>
      <left style="thin"/>
      <right style="thick"/>
      <top style="thick"/>
      <bottom style="dotted"/>
    </border>
    <border>
      <left style="thick"/>
      <right style="thin"/>
      <top style="thick"/>
      <bottom style="thin"/>
    </border>
    <border>
      <left style="medium"/>
      <right style="medium"/>
      <top>
        <color indexed="63"/>
      </top>
      <bottom>
        <color indexed="63"/>
      </bottom>
    </border>
    <border>
      <left style="thick"/>
      <right/>
      <top style="medium"/>
      <bottom/>
    </border>
    <border>
      <left/>
      <right style="thick"/>
      <top style="medium"/>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13" fillId="0" borderId="0">
      <alignment vertical="center"/>
      <protection/>
    </xf>
    <xf numFmtId="0" fontId="0" fillId="0" borderId="0">
      <alignment vertical="center"/>
      <protection/>
    </xf>
    <xf numFmtId="0" fontId="3" fillId="0" borderId="0" applyNumberFormat="0" applyFill="0" applyBorder="0" applyAlignment="0" applyProtection="0"/>
    <xf numFmtId="0" fontId="34" fillId="4" borderId="0" applyNumberFormat="0" applyBorder="0" applyAlignment="0" applyProtection="0"/>
  </cellStyleXfs>
  <cellXfs count="1523">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177" fontId="6" fillId="0" borderId="12" xfId="0" applyNumberFormat="1" applyFont="1" applyBorder="1" applyAlignment="1">
      <alignment vertical="center"/>
    </xf>
    <xf numFmtId="179" fontId="6" fillId="0" borderId="12" xfId="0" applyNumberFormat="1" applyFont="1" applyBorder="1" applyAlignment="1">
      <alignment vertical="center"/>
    </xf>
    <xf numFmtId="0" fontId="4" fillId="0" borderId="12" xfId="0" applyFont="1" applyBorder="1" applyAlignment="1">
      <alignment vertical="center"/>
    </xf>
    <xf numFmtId="178" fontId="6" fillId="0" borderId="12" xfId="0" applyNumberFormat="1"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5" xfId="0" applyFont="1" applyFill="1" applyBorder="1" applyAlignment="1">
      <alignment vertical="center"/>
    </xf>
    <xf numFmtId="177" fontId="6" fillId="0" borderId="15" xfId="0" applyNumberFormat="1"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6" fillId="0" borderId="17" xfId="0" applyFont="1" applyBorder="1" applyAlignment="1">
      <alignment vertical="center"/>
    </xf>
    <xf numFmtId="0" fontId="6" fillId="0" borderId="12" xfId="0" applyFont="1" applyBorder="1" applyAlignment="1">
      <alignment vertical="center"/>
    </xf>
    <xf numFmtId="0" fontId="6" fillId="0" borderId="12" xfId="0" applyFont="1" applyBorder="1" applyAlignment="1" quotePrefix="1">
      <alignment vertical="center"/>
    </xf>
    <xf numFmtId="0" fontId="6" fillId="0" borderId="15" xfId="0" applyFont="1" applyBorder="1" applyAlignment="1">
      <alignment vertical="center"/>
    </xf>
    <xf numFmtId="0" fontId="6" fillId="0" borderId="17" xfId="0" applyFont="1" applyBorder="1" applyAlignment="1">
      <alignment vertical="center"/>
    </xf>
    <xf numFmtId="178" fontId="6" fillId="0" borderId="18" xfId="0" applyNumberFormat="1" applyFont="1" applyBorder="1" applyAlignment="1">
      <alignment vertical="center"/>
    </xf>
    <xf numFmtId="0" fontId="6" fillId="0" borderId="19" xfId="0" applyFont="1" applyBorder="1" applyAlignment="1">
      <alignment vertical="center"/>
    </xf>
    <xf numFmtId="178" fontId="6" fillId="0" borderId="19" xfId="0" applyNumberFormat="1" applyFont="1" applyBorder="1" applyAlignment="1">
      <alignment vertical="center"/>
    </xf>
    <xf numFmtId="178" fontId="6" fillId="0" borderId="15" xfId="0" applyNumberFormat="1" applyFont="1" applyBorder="1" applyAlignment="1">
      <alignment vertical="center"/>
    </xf>
    <xf numFmtId="0" fontId="6" fillId="0" borderId="14" xfId="0" applyFont="1" applyBorder="1" applyAlignment="1">
      <alignment horizontal="center" vertical="center"/>
    </xf>
    <xf numFmtId="0" fontId="6" fillId="0" borderId="15" xfId="0" applyFont="1" applyFill="1" applyBorder="1" applyAlignment="1">
      <alignment vertical="center"/>
    </xf>
    <xf numFmtId="0" fontId="5" fillId="0" borderId="13" xfId="0" applyFont="1" applyBorder="1" applyAlignment="1">
      <alignment vertical="center"/>
    </xf>
    <xf numFmtId="0" fontId="6" fillId="0" borderId="11" xfId="0" applyFont="1" applyBorder="1" applyAlignment="1">
      <alignment vertical="center"/>
    </xf>
    <xf numFmtId="0" fontId="6" fillId="0" borderId="15" xfId="0" applyFont="1" applyBorder="1" applyAlignment="1">
      <alignment horizontal="center" vertical="center"/>
    </xf>
    <xf numFmtId="180" fontId="6" fillId="0" borderId="10" xfId="0" applyNumberFormat="1" applyFont="1" applyBorder="1" applyAlignment="1">
      <alignment vertical="center"/>
    </xf>
    <xf numFmtId="180" fontId="6" fillId="0" borderId="13" xfId="0" applyNumberFormat="1" applyFont="1" applyBorder="1" applyAlignment="1">
      <alignment vertical="center"/>
    </xf>
    <xf numFmtId="180" fontId="6" fillId="0" borderId="20" xfId="0" applyNumberFormat="1" applyFont="1" applyBorder="1" applyAlignment="1">
      <alignment vertical="center"/>
    </xf>
    <xf numFmtId="180" fontId="6" fillId="0" borderId="21" xfId="0" applyNumberFormat="1"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180" fontId="9" fillId="0" borderId="22" xfId="0" applyNumberFormat="1" applyFont="1" applyFill="1" applyBorder="1" applyAlignment="1">
      <alignment horizontal="right" vertical="center"/>
    </xf>
    <xf numFmtId="0" fontId="12" fillId="0" borderId="0" xfId="0" applyFont="1" applyBorder="1" applyAlignment="1">
      <alignment vertical="center"/>
    </xf>
    <xf numFmtId="0" fontId="7" fillId="24" borderId="23" xfId="0" applyFont="1" applyFill="1" applyBorder="1" applyAlignment="1">
      <alignment horizontal="center" vertical="center"/>
    </xf>
    <xf numFmtId="0" fontId="7" fillId="24" borderId="24" xfId="0" applyFont="1" applyFill="1" applyBorder="1" applyAlignment="1">
      <alignment horizontal="center" vertical="center"/>
    </xf>
    <xf numFmtId="0" fontId="7" fillId="24" borderId="25" xfId="0" applyFont="1" applyFill="1" applyBorder="1" applyAlignment="1">
      <alignment vertical="center"/>
    </xf>
    <xf numFmtId="180" fontId="8" fillId="0" borderId="26" xfId="0" applyNumberFormat="1" applyFont="1" applyBorder="1" applyAlignment="1">
      <alignment horizontal="right" vertical="center"/>
    </xf>
    <xf numFmtId="180" fontId="9" fillId="0" borderId="27" xfId="0" applyNumberFormat="1" applyFont="1" applyFill="1" applyBorder="1" applyAlignment="1">
      <alignment horizontal="right" vertical="center"/>
    </xf>
    <xf numFmtId="178" fontId="9" fillId="0" borderId="27" xfId="0" applyNumberFormat="1" applyFont="1" applyFill="1" applyBorder="1" applyAlignment="1">
      <alignment horizontal="right" vertical="center"/>
    </xf>
    <xf numFmtId="180" fontId="9" fillId="0" borderId="26" xfId="0" applyNumberFormat="1" applyFont="1" applyBorder="1" applyAlignment="1">
      <alignment horizontal="right" vertical="center"/>
    </xf>
    <xf numFmtId="178" fontId="9" fillId="0" borderId="26" xfId="0" applyNumberFormat="1" applyFont="1" applyFill="1" applyBorder="1" applyAlignment="1">
      <alignment horizontal="right" vertical="center"/>
    </xf>
    <xf numFmtId="180" fontId="9" fillId="0" borderId="26" xfId="0" applyNumberFormat="1" applyFont="1" applyFill="1" applyBorder="1" applyAlignment="1">
      <alignment horizontal="right" vertical="center"/>
    </xf>
    <xf numFmtId="180" fontId="9" fillId="0" borderId="28" xfId="0" applyNumberFormat="1" applyFont="1" applyBorder="1" applyAlignment="1">
      <alignment horizontal="right" vertical="center"/>
    </xf>
    <xf numFmtId="180" fontId="9" fillId="0" borderId="22" xfId="0" applyNumberFormat="1" applyFont="1" applyBorder="1" applyAlignment="1">
      <alignment horizontal="right" vertical="center"/>
    </xf>
    <xf numFmtId="180" fontId="9" fillId="0" borderId="29" xfId="0" applyNumberFormat="1" applyFont="1" applyFill="1" applyBorder="1" applyAlignment="1">
      <alignment horizontal="right" vertical="center"/>
    </xf>
    <xf numFmtId="180" fontId="9" fillId="0" borderId="28" xfId="0" applyNumberFormat="1" applyFont="1" applyFill="1" applyBorder="1" applyAlignment="1">
      <alignment horizontal="right" vertical="center"/>
    </xf>
    <xf numFmtId="180" fontId="9" fillId="0" borderId="27" xfId="0" applyNumberFormat="1" applyFont="1" applyBorder="1" applyAlignment="1">
      <alignment horizontal="right" vertical="center"/>
    </xf>
    <xf numFmtId="180" fontId="9" fillId="0" borderId="30" xfId="0" applyNumberFormat="1" applyFont="1" applyBorder="1" applyAlignment="1">
      <alignment horizontal="right" vertical="center"/>
    </xf>
    <xf numFmtId="180" fontId="9" fillId="0" borderId="31" xfId="0" applyNumberFormat="1" applyFont="1" applyFill="1" applyBorder="1" applyAlignment="1">
      <alignment horizontal="right" vertical="center"/>
    </xf>
    <xf numFmtId="180" fontId="9" fillId="0" borderId="31" xfId="0" applyNumberFormat="1" applyFont="1" applyBorder="1" applyAlignment="1">
      <alignment horizontal="right" vertical="center"/>
    </xf>
    <xf numFmtId="180" fontId="9" fillId="0" borderId="32" xfId="0" applyNumberFormat="1" applyFont="1" applyBorder="1" applyAlignment="1">
      <alignment horizontal="right" vertical="center"/>
    </xf>
    <xf numFmtId="180" fontId="9" fillId="0" borderId="32" xfId="0" applyNumberFormat="1" applyFont="1" applyFill="1" applyBorder="1" applyAlignment="1">
      <alignment horizontal="right" vertical="center"/>
    </xf>
    <xf numFmtId="180" fontId="13" fillId="0" borderId="26" xfId="0" applyNumberFormat="1" applyFont="1" applyBorder="1" applyAlignment="1">
      <alignment horizontal="right" vertical="center"/>
    </xf>
    <xf numFmtId="0" fontId="9" fillId="0" borderId="30" xfId="0" applyFont="1" applyFill="1" applyBorder="1" applyAlignment="1">
      <alignment horizontal="left" vertical="center"/>
    </xf>
    <xf numFmtId="0" fontId="9" fillId="0" borderId="30" xfId="0" applyFont="1" applyFill="1" applyBorder="1" applyAlignment="1">
      <alignment horizontal="center" vertical="center"/>
    </xf>
    <xf numFmtId="0" fontId="9" fillId="0" borderId="22" xfId="0" applyFont="1" applyFill="1" applyBorder="1" applyAlignment="1">
      <alignment horizontal="left" vertical="center"/>
    </xf>
    <xf numFmtId="0" fontId="9" fillId="0" borderId="22" xfId="0" applyFont="1" applyFill="1" applyBorder="1" applyAlignment="1">
      <alignment horizontal="center" vertical="center"/>
    </xf>
    <xf numFmtId="0" fontId="9" fillId="0" borderId="22" xfId="0" applyFont="1" applyFill="1" applyBorder="1" applyAlignment="1">
      <alignment vertical="center"/>
    </xf>
    <xf numFmtId="0" fontId="10" fillId="0" borderId="22" xfId="0" applyFont="1" applyFill="1" applyBorder="1" applyAlignment="1">
      <alignment vertical="center"/>
    </xf>
    <xf numFmtId="0" fontId="10" fillId="0" borderId="22" xfId="0" applyFont="1" applyFill="1" applyBorder="1" applyAlignment="1">
      <alignment horizontal="left" vertical="center"/>
    </xf>
    <xf numFmtId="176" fontId="9" fillId="0" borderId="31" xfId="0" applyNumberFormat="1" applyFont="1" applyFill="1" applyBorder="1" applyAlignment="1">
      <alignment horizontal="right" vertical="center"/>
    </xf>
    <xf numFmtId="0" fontId="10" fillId="0" borderId="30" xfId="0" applyFont="1" applyFill="1" applyBorder="1" applyAlignment="1">
      <alignment vertical="center"/>
    </xf>
    <xf numFmtId="0" fontId="10" fillId="0" borderId="22" xfId="0" applyFont="1" applyFill="1" applyBorder="1" applyAlignment="1">
      <alignment vertical="center"/>
    </xf>
    <xf numFmtId="176" fontId="9" fillId="0" borderId="31" xfId="0" applyNumberFormat="1" applyFont="1" applyFill="1" applyBorder="1" applyAlignment="1">
      <alignment vertical="center"/>
    </xf>
    <xf numFmtId="177" fontId="9" fillId="0" borderId="31" xfId="0" applyNumberFormat="1" applyFont="1" applyFill="1" applyBorder="1" applyAlignment="1">
      <alignment vertical="center"/>
    </xf>
    <xf numFmtId="180" fontId="9" fillId="0" borderId="33" xfId="0" applyNumberFormat="1" applyFont="1" applyBorder="1" applyAlignment="1">
      <alignment horizontal="right" vertical="center"/>
    </xf>
    <xf numFmtId="176" fontId="9" fillId="0" borderId="34" xfId="0" applyNumberFormat="1" applyFont="1" applyFill="1" applyBorder="1" applyAlignment="1">
      <alignment vertical="center"/>
    </xf>
    <xf numFmtId="0" fontId="17" fillId="23" borderId="35" xfId="0" applyFont="1" applyFill="1" applyBorder="1" applyAlignment="1">
      <alignment horizontal="center" vertical="center"/>
    </xf>
    <xf numFmtId="179" fontId="9" fillId="0" borderId="36" xfId="0" applyNumberFormat="1" applyFont="1" applyFill="1" applyBorder="1" applyAlignment="1">
      <alignment horizontal="center" vertical="center"/>
    </xf>
    <xf numFmtId="179" fontId="9" fillId="0" borderId="32" xfId="0" applyNumberFormat="1" applyFont="1" applyFill="1" applyBorder="1" applyAlignment="1">
      <alignment horizontal="center" vertical="center"/>
    </xf>
    <xf numFmtId="0" fontId="14" fillId="0" borderId="0" xfId="0" applyFont="1" applyFill="1" applyBorder="1" applyAlignment="1">
      <alignment vertical="center"/>
    </xf>
    <xf numFmtId="0" fontId="7" fillId="24" borderId="37" xfId="0" applyFont="1" applyFill="1" applyBorder="1" applyAlignment="1">
      <alignment horizontal="center" vertical="center"/>
    </xf>
    <xf numFmtId="0" fontId="7" fillId="24" borderId="25" xfId="0" applyFont="1" applyFill="1" applyBorder="1" applyAlignment="1">
      <alignment horizontal="center" vertical="center"/>
    </xf>
    <xf numFmtId="0" fontId="17" fillId="23" borderId="38" xfId="0" applyFont="1" applyFill="1" applyBorder="1" applyAlignment="1">
      <alignment horizontal="center" vertical="center"/>
    </xf>
    <xf numFmtId="0" fontId="10" fillId="0" borderId="39" xfId="0" applyFont="1" applyFill="1" applyBorder="1" applyAlignment="1">
      <alignment horizontal="center" vertical="center"/>
    </xf>
    <xf numFmtId="179" fontId="9" fillId="0" borderId="40" xfId="0" applyNumberFormat="1" applyFont="1" applyFill="1" applyBorder="1" applyAlignment="1">
      <alignment horizontal="center" vertical="center"/>
    </xf>
    <xf numFmtId="0" fontId="10" fillId="0" borderId="28" xfId="0" applyFont="1" applyFill="1" applyBorder="1" applyAlignment="1">
      <alignment horizontal="center" vertical="center"/>
    </xf>
    <xf numFmtId="179" fontId="9" fillId="0" borderId="33" xfId="0" applyNumberFormat="1" applyFont="1" applyFill="1" applyBorder="1" applyAlignment="1">
      <alignment horizontal="center" vertical="center"/>
    </xf>
    <xf numFmtId="177" fontId="9" fillId="0" borderId="31" xfId="0" applyNumberFormat="1" applyFont="1" applyFill="1" applyBorder="1" applyAlignment="1" quotePrefix="1">
      <alignment vertical="center"/>
    </xf>
    <xf numFmtId="0" fontId="7" fillId="24" borderId="41" xfId="0" applyFont="1" applyFill="1" applyBorder="1" applyAlignment="1">
      <alignment horizontal="center" vertical="center"/>
    </xf>
    <xf numFmtId="0" fontId="7" fillId="24" borderId="42" xfId="0" applyFont="1" applyFill="1" applyBorder="1" applyAlignment="1">
      <alignment horizontal="center" vertical="center"/>
    </xf>
    <xf numFmtId="0" fontId="10" fillId="0" borderId="43" xfId="0" applyNumberFormat="1" applyFont="1" applyFill="1" applyBorder="1" applyAlignment="1">
      <alignment horizontal="center" vertical="center"/>
    </xf>
    <xf numFmtId="0" fontId="10" fillId="0" borderId="44" xfId="0" applyNumberFormat="1" applyFont="1" applyFill="1" applyBorder="1" applyAlignment="1">
      <alignment horizontal="center" vertical="center"/>
    </xf>
    <xf numFmtId="0" fontId="11" fillId="0" borderId="0" xfId="0" applyFont="1" applyBorder="1" applyAlignment="1">
      <alignment vertical="center"/>
    </xf>
    <xf numFmtId="180" fontId="9" fillId="0" borderId="39" xfId="0" applyNumberFormat="1" applyFont="1" applyBorder="1" applyAlignment="1">
      <alignment horizontal="right" vertical="center"/>
    </xf>
    <xf numFmtId="180" fontId="9" fillId="0" borderId="45" xfId="0" applyNumberFormat="1" applyFont="1" applyFill="1" applyBorder="1" applyAlignment="1">
      <alignment horizontal="right" vertical="center"/>
    </xf>
    <xf numFmtId="180" fontId="9" fillId="0" borderId="33" xfId="0" applyNumberFormat="1" applyFont="1" applyFill="1" applyBorder="1" applyAlignment="1">
      <alignment horizontal="right" vertical="center"/>
    </xf>
    <xf numFmtId="180" fontId="9" fillId="0" borderId="30" xfId="0" applyNumberFormat="1" applyFont="1" applyFill="1" applyBorder="1" applyAlignment="1">
      <alignment horizontal="right" vertical="center"/>
    </xf>
    <xf numFmtId="180" fontId="9" fillId="0" borderId="34" xfId="0" applyNumberFormat="1" applyFont="1" applyFill="1" applyBorder="1" applyAlignment="1">
      <alignment horizontal="right" vertical="center"/>
    </xf>
    <xf numFmtId="178" fontId="9" fillId="0" borderId="26" xfId="0" applyNumberFormat="1" applyFont="1" applyFill="1" applyBorder="1" applyAlignment="1">
      <alignment horizontal="center" vertical="center"/>
    </xf>
    <xf numFmtId="180" fontId="9" fillId="0" borderId="26" xfId="0" applyNumberFormat="1" applyFont="1" applyBorder="1" applyAlignment="1">
      <alignment horizontal="center" vertical="center"/>
    </xf>
    <xf numFmtId="0" fontId="7" fillId="4" borderId="46" xfId="0" applyFont="1" applyFill="1" applyBorder="1" applyAlignment="1">
      <alignment horizontal="center" vertical="center"/>
    </xf>
    <xf numFmtId="186" fontId="8" fillId="4" borderId="47"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Border="1" applyAlignment="1">
      <alignment vertical="center"/>
    </xf>
    <xf numFmtId="0" fontId="7" fillId="4" borderId="48" xfId="0" applyFont="1" applyFill="1" applyBorder="1" applyAlignment="1">
      <alignment horizontal="center" vertical="center"/>
    </xf>
    <xf numFmtId="0" fontId="10" fillId="4" borderId="0" xfId="0" applyFont="1" applyFill="1" applyBorder="1" applyAlignment="1">
      <alignment horizontal="left" vertical="center"/>
    </xf>
    <xf numFmtId="186" fontId="8" fillId="4" borderId="0" xfId="0" applyNumberFormat="1" applyFont="1" applyFill="1" applyBorder="1" applyAlignment="1">
      <alignment horizontal="right" vertical="center"/>
    </xf>
    <xf numFmtId="0" fontId="7" fillId="4" borderId="49" xfId="0" applyFont="1" applyFill="1" applyBorder="1" applyAlignment="1">
      <alignment horizontal="center" vertical="center"/>
    </xf>
    <xf numFmtId="186" fontId="8" fillId="4" borderId="24" xfId="0" applyNumberFormat="1" applyFont="1" applyFill="1" applyBorder="1" applyAlignment="1">
      <alignment horizontal="right" vertical="center"/>
    </xf>
    <xf numFmtId="0" fontId="12" fillId="0" borderId="0" xfId="0" applyFont="1" applyBorder="1" applyAlignment="1">
      <alignment horizontal="center" vertical="center"/>
    </xf>
    <xf numFmtId="0" fontId="40" fillId="0" borderId="0" xfId="0" applyFont="1" applyBorder="1" applyAlignment="1">
      <alignment horizontal="left" vertical="center"/>
    </xf>
    <xf numFmtId="0" fontId="44" fillId="0" borderId="0" xfId="0" applyFont="1" applyFill="1" applyBorder="1" applyAlignment="1">
      <alignment horizontal="left" vertical="center"/>
    </xf>
    <xf numFmtId="32" fontId="43" fillId="0" borderId="0" xfId="0" applyNumberFormat="1" applyFont="1" applyFill="1" applyBorder="1" applyAlignment="1">
      <alignment vertical="center"/>
    </xf>
    <xf numFmtId="0" fontId="47" fillId="0" borderId="50" xfId="0" applyFont="1" applyFill="1" applyBorder="1" applyAlignment="1">
      <alignment horizontal="left" vertical="center"/>
    </xf>
    <xf numFmtId="0" fontId="45" fillId="0" borderId="0" xfId="0" applyFont="1" applyBorder="1" applyAlignment="1">
      <alignment horizontal="left" vertical="center"/>
    </xf>
    <xf numFmtId="0" fontId="0" fillId="0" borderId="50" xfId="0" applyFont="1" applyBorder="1" applyAlignment="1">
      <alignment vertical="center"/>
    </xf>
    <xf numFmtId="0" fontId="49" fillId="4" borderId="51" xfId="0" applyFont="1" applyFill="1" applyBorder="1" applyAlignment="1">
      <alignment horizontal="center" vertical="center"/>
    </xf>
    <xf numFmtId="0" fontId="47" fillId="4" borderId="52" xfId="0" applyFont="1" applyFill="1" applyBorder="1" applyAlignment="1">
      <alignment horizontal="center" vertical="center"/>
    </xf>
    <xf numFmtId="0" fontId="47" fillId="4" borderId="53" xfId="0" applyFont="1" applyFill="1" applyBorder="1" applyAlignment="1">
      <alignment horizontal="center" vertical="center"/>
    </xf>
    <xf numFmtId="0" fontId="49" fillId="23" borderId="54" xfId="0" applyFont="1" applyFill="1" applyBorder="1" applyAlignment="1">
      <alignment horizontal="center" vertical="center"/>
    </xf>
    <xf numFmtId="0" fontId="49" fillId="23" borderId="25" xfId="0" applyFont="1" applyFill="1" applyBorder="1" applyAlignment="1">
      <alignment horizontal="center" vertical="center"/>
    </xf>
    <xf numFmtId="0" fontId="49" fillId="23" borderId="55" xfId="0" applyFont="1" applyFill="1" applyBorder="1" applyAlignment="1">
      <alignment horizontal="center" vertical="center"/>
    </xf>
    <xf numFmtId="0" fontId="49" fillId="3" borderId="54" xfId="0" applyFont="1" applyFill="1" applyBorder="1" applyAlignment="1">
      <alignment horizontal="center" vertical="center"/>
    </xf>
    <xf numFmtId="0" fontId="49" fillId="3" borderId="56" xfId="0" applyFont="1" applyFill="1" applyBorder="1" applyAlignment="1">
      <alignment horizontal="center" vertical="center"/>
    </xf>
    <xf numFmtId="0" fontId="49" fillId="3" borderId="55" xfId="0" applyFont="1" applyFill="1" applyBorder="1" applyAlignment="1">
      <alignment horizontal="center" vertical="center"/>
    </xf>
    <xf numFmtId="0" fontId="49" fillId="4" borderId="57" xfId="0" applyFont="1" applyFill="1" applyBorder="1" applyAlignment="1">
      <alignment horizontal="center" vertical="center"/>
    </xf>
    <xf numFmtId="0" fontId="50" fillId="4" borderId="58" xfId="0" applyFont="1" applyFill="1" applyBorder="1" applyAlignment="1">
      <alignment horizontal="center" vertical="center"/>
    </xf>
    <xf numFmtId="0" fontId="50" fillId="4" borderId="38" xfId="0" applyFont="1" applyFill="1" applyBorder="1" applyAlignment="1">
      <alignment horizontal="center" vertical="center"/>
    </xf>
    <xf numFmtId="0" fontId="49" fillId="4" borderId="59" xfId="0" applyFont="1" applyFill="1" applyBorder="1" applyAlignment="1">
      <alignment horizontal="center" vertical="center"/>
    </xf>
    <xf numFmtId="0" fontId="49" fillId="4" borderId="60" xfId="0" applyFont="1" applyFill="1" applyBorder="1" applyAlignment="1">
      <alignment horizontal="center" vertical="center"/>
    </xf>
    <xf numFmtId="0" fontId="44" fillId="0" borderId="61" xfId="0" applyFont="1" applyFill="1" applyBorder="1" applyAlignment="1">
      <alignment horizontal="center" vertical="center"/>
    </xf>
    <xf numFmtId="0" fontId="44" fillId="0" borderId="62" xfId="0" applyFont="1" applyFill="1" applyBorder="1" applyAlignment="1">
      <alignment horizontal="left" vertical="center"/>
    </xf>
    <xf numFmtId="0" fontId="51" fillId="0" borderId="30" xfId="0" applyFont="1" applyFill="1" applyBorder="1" applyAlignment="1">
      <alignment vertical="center"/>
    </xf>
    <xf numFmtId="0" fontId="45" fillId="0" borderId="30" xfId="0" applyFont="1" applyFill="1" applyBorder="1" applyAlignment="1">
      <alignment horizontal="left" vertical="center"/>
    </xf>
    <xf numFmtId="0" fontId="45" fillId="0" borderId="30" xfId="0" applyFont="1" applyFill="1" applyBorder="1" applyAlignment="1">
      <alignment horizontal="center" vertical="center"/>
    </xf>
    <xf numFmtId="177" fontId="45" fillId="0" borderId="34" xfId="0" applyNumberFormat="1" applyFont="1" applyFill="1" applyBorder="1" applyAlignment="1">
      <alignment horizontal="center" vertical="center"/>
    </xf>
    <xf numFmtId="180" fontId="44" fillId="0" borderId="39" xfId="0" applyNumberFormat="1" applyFont="1" applyBorder="1" applyAlignment="1">
      <alignment horizontal="right" vertical="center"/>
    </xf>
    <xf numFmtId="179" fontId="52" fillId="0" borderId="30" xfId="0" applyNumberFormat="1" applyFont="1" applyBorder="1" applyAlignment="1">
      <alignment horizontal="right" vertical="center"/>
    </xf>
    <xf numFmtId="178" fontId="52" fillId="0" borderId="27" xfId="0" applyNumberFormat="1" applyFont="1" applyFill="1" applyBorder="1" applyAlignment="1">
      <alignment horizontal="right" vertical="center"/>
    </xf>
    <xf numFmtId="179" fontId="44" fillId="0" borderId="30" xfId="0" applyNumberFormat="1" applyFont="1" applyBorder="1" applyAlignment="1">
      <alignment horizontal="right" vertical="center"/>
    </xf>
    <xf numFmtId="179" fontId="52" fillId="0" borderId="40" xfId="0" applyNumberFormat="1" applyFont="1" applyFill="1" applyBorder="1" applyAlignment="1">
      <alignment horizontal="right" vertical="center"/>
    </xf>
    <xf numFmtId="186" fontId="52" fillId="0" borderId="37" xfId="0" applyNumberFormat="1" applyFont="1" applyFill="1" applyBorder="1" applyAlignment="1">
      <alignment horizontal="center" vertical="center"/>
    </xf>
    <xf numFmtId="186" fontId="52" fillId="0" borderId="63" xfId="0" applyNumberFormat="1" applyFont="1" applyFill="1" applyBorder="1" applyAlignment="1">
      <alignment horizontal="center" vertical="center"/>
    </xf>
    <xf numFmtId="179" fontId="44" fillId="0" borderId="64" xfId="0" applyNumberFormat="1" applyFont="1" applyFill="1" applyBorder="1" applyAlignment="1">
      <alignment horizontal="right" vertical="center"/>
    </xf>
    <xf numFmtId="179" fontId="52" fillId="0" borderId="30" xfId="0" applyNumberFormat="1" applyFont="1" applyFill="1" applyBorder="1" applyAlignment="1">
      <alignment horizontal="right" vertical="center"/>
    </xf>
    <xf numFmtId="187" fontId="52" fillId="0" borderId="30" xfId="0" applyNumberFormat="1" applyFont="1" applyFill="1" applyBorder="1" applyAlignment="1">
      <alignment horizontal="right" vertical="center"/>
    </xf>
    <xf numFmtId="179" fontId="44" fillId="0" borderId="30" xfId="0" applyNumberFormat="1" applyFont="1" applyFill="1" applyBorder="1" applyAlignment="1">
      <alignment horizontal="right" vertical="center"/>
    </xf>
    <xf numFmtId="179" fontId="52" fillId="0" borderId="34" xfId="0" applyNumberFormat="1" applyFont="1" applyFill="1" applyBorder="1" applyAlignment="1">
      <alignment horizontal="right" vertical="center"/>
    </xf>
    <xf numFmtId="186" fontId="52" fillId="0" borderId="65" xfId="0" applyNumberFormat="1" applyFont="1" applyFill="1" applyBorder="1" applyAlignment="1">
      <alignment horizontal="center" vertical="center"/>
    </xf>
    <xf numFmtId="186" fontId="52" fillId="0" borderId="61" xfId="0" applyNumberFormat="1" applyFont="1" applyFill="1" applyBorder="1" applyAlignment="1">
      <alignment horizontal="center" vertical="center"/>
    </xf>
    <xf numFmtId="186" fontId="52" fillId="0" borderId="30" xfId="0" applyNumberFormat="1" applyFont="1" applyFill="1" applyBorder="1" applyAlignment="1">
      <alignment horizontal="center" vertical="center"/>
    </xf>
    <xf numFmtId="186" fontId="52" fillId="0" borderId="66" xfId="0" applyNumberFormat="1" applyFont="1" applyFill="1" applyBorder="1" applyAlignment="1">
      <alignment horizontal="center" vertical="center"/>
    </xf>
    <xf numFmtId="186" fontId="52" fillId="0" borderId="67" xfId="0" applyNumberFormat="1" applyFont="1" applyFill="1" applyBorder="1" applyAlignment="1">
      <alignment horizontal="center" vertical="center"/>
    </xf>
    <xf numFmtId="0" fontId="0" fillId="0" borderId="68" xfId="0" applyFont="1" applyBorder="1" applyAlignment="1">
      <alignment vertical="center"/>
    </xf>
    <xf numFmtId="0" fontId="44" fillId="0" borderId="52" xfId="0" applyFont="1" applyFill="1" applyBorder="1" applyAlignment="1">
      <alignment horizontal="center" vertical="center"/>
    </xf>
    <xf numFmtId="0" fontId="44" fillId="0" borderId="53" xfId="0" applyFont="1" applyFill="1" applyBorder="1" applyAlignment="1">
      <alignment horizontal="center" vertical="center"/>
    </xf>
    <xf numFmtId="0" fontId="51" fillId="0" borderId="69" xfId="0" applyFont="1" applyFill="1" applyBorder="1" applyAlignment="1">
      <alignment horizontal="left" vertical="center"/>
    </xf>
    <xf numFmtId="0" fontId="45" fillId="0" borderId="69" xfId="0" applyFont="1" applyFill="1" applyBorder="1" applyAlignment="1">
      <alignment horizontal="left" vertical="center"/>
    </xf>
    <xf numFmtId="0" fontId="45" fillId="0" borderId="69" xfId="0" applyFont="1" applyFill="1" applyBorder="1" applyAlignment="1">
      <alignment horizontal="center" vertical="center"/>
    </xf>
    <xf numFmtId="176" fontId="45" fillId="0" borderId="70" xfId="0" applyNumberFormat="1" applyFont="1" applyFill="1" applyBorder="1" applyAlignment="1">
      <alignment horizontal="center" vertical="center"/>
    </xf>
    <xf numFmtId="180" fontId="44" fillId="0" borderId="28" xfId="0" applyNumberFormat="1" applyFont="1" applyFill="1" applyBorder="1" applyAlignment="1">
      <alignment horizontal="right" vertical="center"/>
    </xf>
    <xf numFmtId="179" fontId="52" fillId="0" borderId="22" xfId="0" applyNumberFormat="1" applyFont="1" applyBorder="1" applyAlignment="1">
      <alignment horizontal="right" vertical="center"/>
    </xf>
    <xf numFmtId="179" fontId="52" fillId="0" borderId="22" xfId="0" applyNumberFormat="1" applyFont="1" applyFill="1" applyBorder="1" applyAlignment="1">
      <alignment horizontal="right" vertical="center"/>
    </xf>
    <xf numFmtId="178" fontId="52" fillId="0" borderId="22" xfId="0" applyNumberFormat="1" applyFont="1" applyBorder="1" applyAlignment="1">
      <alignment horizontal="right" vertical="center"/>
    </xf>
    <xf numFmtId="179" fontId="44" fillId="0" borderId="22" xfId="0" applyNumberFormat="1" applyFont="1" applyBorder="1" applyAlignment="1">
      <alignment horizontal="right" vertical="center"/>
    </xf>
    <xf numFmtId="179" fontId="52" fillId="0" borderId="33" xfId="0" applyNumberFormat="1" applyFont="1" applyFill="1" applyBorder="1" applyAlignment="1">
      <alignment horizontal="right" vertical="center"/>
    </xf>
    <xf numFmtId="186" fontId="52" fillId="0" borderId="71" xfId="0" applyNumberFormat="1" applyFont="1" applyFill="1" applyBorder="1" applyAlignment="1">
      <alignment horizontal="center" vertical="center"/>
    </xf>
    <xf numFmtId="186" fontId="52" fillId="0" borderId="72" xfId="0" applyNumberFormat="1" applyFont="1" applyFill="1" applyBorder="1" applyAlignment="1">
      <alignment horizontal="center" vertical="center"/>
    </xf>
    <xf numFmtId="179" fontId="44" fillId="0" borderId="73" xfId="0" applyNumberFormat="1" applyFont="1" applyFill="1" applyBorder="1" applyAlignment="1">
      <alignment horizontal="right" vertical="center"/>
    </xf>
    <xf numFmtId="187" fontId="52" fillId="0" borderId="22" xfId="0" applyNumberFormat="1" applyFont="1" applyFill="1" applyBorder="1" applyAlignment="1">
      <alignment horizontal="right" vertical="center"/>
    </xf>
    <xf numFmtId="179" fontId="44" fillId="0" borderId="22" xfId="0" applyNumberFormat="1" applyFont="1" applyFill="1" applyBorder="1" applyAlignment="1">
      <alignment horizontal="right" vertical="center"/>
    </xf>
    <xf numFmtId="179" fontId="52" fillId="0" borderId="31" xfId="0" applyNumberFormat="1" applyFont="1" applyFill="1" applyBorder="1" applyAlignment="1">
      <alignment horizontal="right" vertical="center"/>
    </xf>
    <xf numFmtId="186" fontId="52" fillId="0" borderId="18" xfId="0" applyNumberFormat="1" applyFont="1" applyFill="1" applyBorder="1" applyAlignment="1">
      <alignment horizontal="center" vertical="center"/>
    </xf>
    <xf numFmtId="186" fontId="52" fillId="0" borderId="52" xfId="0" applyNumberFormat="1" applyFont="1" applyFill="1" applyBorder="1" applyAlignment="1">
      <alignment horizontal="center" vertical="center"/>
    </xf>
    <xf numFmtId="186" fontId="52" fillId="0" borderId="22" xfId="0" applyNumberFormat="1" applyFont="1" applyFill="1" applyBorder="1" applyAlignment="1">
      <alignment horizontal="center" vertical="center"/>
    </xf>
    <xf numFmtId="186" fontId="52" fillId="0" borderId="74" xfId="0" applyNumberFormat="1" applyFont="1" applyFill="1" applyBorder="1" applyAlignment="1">
      <alignment horizontal="center" vertical="center"/>
    </xf>
    <xf numFmtId="186" fontId="52" fillId="0" borderId="75" xfId="0" applyNumberFormat="1" applyFont="1" applyFill="1" applyBorder="1" applyAlignment="1">
      <alignment horizontal="center" vertical="center"/>
    </xf>
    <xf numFmtId="0" fontId="44" fillId="0" borderId="57" xfId="0" applyFont="1" applyFill="1" applyBorder="1" applyAlignment="1">
      <alignment horizontal="center" vertical="center"/>
    </xf>
    <xf numFmtId="0" fontId="44" fillId="0" borderId="23" xfId="0" applyFont="1" applyFill="1" applyBorder="1" applyAlignment="1">
      <alignment horizontal="right" vertical="center"/>
    </xf>
    <xf numFmtId="0" fontId="51" fillId="0" borderId="76" xfId="0" applyFont="1" applyFill="1" applyBorder="1" applyAlignment="1">
      <alignment vertical="center"/>
    </xf>
    <xf numFmtId="0" fontId="45" fillId="0" borderId="76" xfId="0" applyFont="1" applyFill="1" applyBorder="1" applyAlignment="1">
      <alignment vertical="center"/>
    </xf>
    <xf numFmtId="0" fontId="45" fillId="0" borderId="76" xfId="0" applyFont="1" applyFill="1" applyBorder="1" applyAlignment="1">
      <alignment horizontal="center" vertical="center"/>
    </xf>
    <xf numFmtId="177" fontId="45" fillId="0" borderId="77" xfId="0" applyNumberFormat="1" applyFont="1" applyFill="1" applyBorder="1" applyAlignment="1">
      <alignment horizontal="center" vertical="center"/>
    </xf>
    <xf numFmtId="0" fontId="47" fillId="0" borderId="78" xfId="0" applyNumberFormat="1" applyFont="1" applyFill="1" applyBorder="1" applyAlignment="1">
      <alignment horizontal="right" vertical="center"/>
    </xf>
    <xf numFmtId="179" fontId="53" fillId="0" borderId="76" xfId="0" applyNumberFormat="1" applyFont="1" applyFill="1" applyBorder="1" applyAlignment="1">
      <alignment horizontal="right" vertical="center"/>
    </xf>
    <xf numFmtId="178" fontId="52" fillId="0" borderId="69" xfId="0" applyNumberFormat="1" applyFont="1" applyBorder="1" applyAlignment="1">
      <alignment horizontal="right" vertical="center"/>
    </xf>
    <xf numFmtId="179" fontId="44" fillId="0" borderId="76" xfId="0" applyNumberFormat="1" applyFont="1" applyFill="1" applyBorder="1" applyAlignment="1">
      <alignment horizontal="right" vertical="center"/>
    </xf>
    <xf numFmtId="179" fontId="52" fillId="0" borderId="77" xfId="0" applyNumberFormat="1" applyFont="1" applyFill="1" applyBorder="1" applyAlignment="1">
      <alignment horizontal="right" vertical="center"/>
    </xf>
    <xf numFmtId="0" fontId="45" fillId="0" borderId="55" xfId="0" applyNumberFormat="1" applyFont="1" applyFill="1" applyBorder="1" applyAlignment="1">
      <alignment horizontal="center" vertical="center"/>
    </xf>
    <xf numFmtId="179" fontId="44" fillId="0" borderId="79" xfId="0" applyNumberFormat="1" applyFont="1" applyFill="1" applyBorder="1" applyAlignment="1">
      <alignment horizontal="right" vertical="center"/>
    </xf>
    <xf numFmtId="179" fontId="52" fillId="0" borderId="76" xfId="0" applyNumberFormat="1" applyFont="1" applyFill="1" applyBorder="1" applyAlignment="1">
      <alignment horizontal="right" vertical="center"/>
    </xf>
    <xf numFmtId="187" fontId="52" fillId="0" borderId="69" xfId="0" applyNumberFormat="1" applyFont="1" applyFill="1" applyBorder="1" applyAlignment="1">
      <alignment horizontal="right" vertical="center"/>
    </xf>
    <xf numFmtId="186" fontId="52" fillId="0" borderId="69" xfId="0" applyNumberFormat="1" applyFont="1" applyFill="1" applyBorder="1" applyAlignment="1">
      <alignment horizontal="center" vertical="center"/>
    </xf>
    <xf numFmtId="179" fontId="52" fillId="0" borderId="80" xfId="0" applyNumberFormat="1" applyFont="1" applyFill="1" applyBorder="1" applyAlignment="1">
      <alignment horizontal="right" vertical="center"/>
    </xf>
    <xf numFmtId="186" fontId="52" fillId="0" borderId="81" xfId="0" applyNumberFormat="1" applyFont="1" applyFill="1" applyBorder="1" applyAlignment="1">
      <alignment horizontal="center" vertical="center"/>
    </xf>
    <xf numFmtId="186" fontId="52" fillId="0" borderId="82" xfId="0" applyNumberFormat="1" applyFont="1" applyFill="1" applyBorder="1" applyAlignment="1">
      <alignment horizontal="center" vertical="center"/>
    </xf>
    <xf numFmtId="0" fontId="51" fillId="0" borderId="83" xfId="0" applyFont="1" applyFill="1" applyBorder="1" applyAlignment="1">
      <alignment vertical="center"/>
    </xf>
    <xf numFmtId="0" fontId="45" fillId="0" borderId="83" xfId="0" applyFont="1" applyFill="1" applyBorder="1" applyAlignment="1">
      <alignment vertical="center"/>
    </xf>
    <xf numFmtId="0" fontId="45" fillId="0" borderId="83" xfId="0" applyFont="1" applyFill="1" applyBorder="1" applyAlignment="1">
      <alignment horizontal="center" vertical="center"/>
    </xf>
    <xf numFmtId="176" fontId="45" fillId="0" borderId="84" xfId="0" applyNumberFormat="1" applyFont="1" applyFill="1" applyBorder="1" applyAlignment="1">
      <alignment horizontal="center" vertical="center"/>
    </xf>
    <xf numFmtId="180" fontId="44" fillId="0" borderId="85" xfId="0" applyNumberFormat="1" applyFont="1" applyBorder="1" applyAlignment="1">
      <alignment horizontal="right" vertical="center"/>
    </xf>
    <xf numFmtId="179" fontId="52" fillId="0" borderId="83" xfId="0" applyNumberFormat="1" applyFont="1" applyBorder="1" applyAlignment="1">
      <alignment horizontal="right" vertical="center"/>
    </xf>
    <xf numFmtId="188" fontId="52" fillId="0" borderId="27" xfId="0" applyNumberFormat="1" applyFont="1" applyFill="1" applyBorder="1" applyAlignment="1">
      <alignment horizontal="right" vertical="center"/>
    </xf>
    <xf numFmtId="179" fontId="44" fillId="0" borderId="83" xfId="0" applyNumberFormat="1" applyFont="1" applyBorder="1" applyAlignment="1">
      <alignment horizontal="right" vertical="center"/>
    </xf>
    <xf numFmtId="179" fontId="52" fillId="0" borderId="84" xfId="0" applyNumberFormat="1" applyFont="1" applyFill="1" applyBorder="1" applyAlignment="1">
      <alignment horizontal="right" vertical="center"/>
    </xf>
    <xf numFmtId="179" fontId="44" fillId="0" borderId="86" xfId="0" applyNumberFormat="1" applyFont="1" applyFill="1" applyBorder="1" applyAlignment="1">
      <alignment horizontal="right" vertical="center"/>
    </xf>
    <xf numFmtId="179" fontId="52" fillId="0" borderId="83" xfId="0" applyNumberFormat="1" applyFont="1" applyFill="1" applyBorder="1" applyAlignment="1">
      <alignment horizontal="right" vertical="center"/>
    </xf>
    <xf numFmtId="179" fontId="44" fillId="0" borderId="83" xfId="0" applyNumberFormat="1" applyFont="1" applyFill="1" applyBorder="1" applyAlignment="1">
      <alignment horizontal="right" vertical="center"/>
    </xf>
    <xf numFmtId="179" fontId="52" fillId="0" borderId="87" xfId="0" applyNumberFormat="1" applyFont="1" applyFill="1" applyBorder="1" applyAlignment="1">
      <alignment horizontal="right" vertical="center"/>
    </xf>
    <xf numFmtId="186" fontId="52" fillId="0" borderId="88" xfId="0" applyNumberFormat="1" applyFont="1" applyFill="1" applyBorder="1" applyAlignment="1">
      <alignment horizontal="center" vertical="center"/>
    </xf>
    <xf numFmtId="186" fontId="52" fillId="0" borderId="89" xfId="0" applyNumberFormat="1" applyFont="1" applyFill="1" applyBorder="1" applyAlignment="1">
      <alignment horizontal="center" vertical="center"/>
    </xf>
    <xf numFmtId="0" fontId="51" fillId="0" borderId="22" xfId="0" applyFont="1" applyFill="1" applyBorder="1" applyAlignment="1">
      <alignment vertical="center"/>
    </xf>
    <xf numFmtId="0" fontId="45" fillId="0" borderId="22" xfId="0" applyFont="1" applyFill="1" applyBorder="1" applyAlignment="1">
      <alignment horizontal="left" vertical="center"/>
    </xf>
    <xf numFmtId="0" fontId="45" fillId="0" borderId="22" xfId="0" applyFont="1" applyFill="1" applyBorder="1" applyAlignment="1">
      <alignment horizontal="center" vertical="center"/>
    </xf>
    <xf numFmtId="176" fontId="45" fillId="0" borderId="33" xfId="0" applyNumberFormat="1" applyFont="1" applyFill="1" applyBorder="1" applyAlignment="1">
      <alignment horizontal="center" vertical="center"/>
    </xf>
    <xf numFmtId="180" fontId="47" fillId="0" borderId="28" xfId="0" applyNumberFormat="1" applyFont="1" applyBorder="1" applyAlignment="1">
      <alignment horizontal="right" vertical="center"/>
    </xf>
    <xf numFmtId="179" fontId="53" fillId="0" borderId="22" xfId="0" applyNumberFormat="1" applyFont="1" applyBorder="1" applyAlignment="1">
      <alignment horizontal="right" vertical="center"/>
    </xf>
    <xf numFmtId="0" fontId="51" fillId="0" borderId="69" xfId="0" applyFont="1" applyFill="1" applyBorder="1" applyAlignment="1">
      <alignment vertical="center"/>
    </xf>
    <xf numFmtId="0" fontId="45" fillId="0" borderId="69" xfId="0" applyFont="1" applyFill="1" applyBorder="1" applyAlignment="1">
      <alignment vertical="center"/>
    </xf>
    <xf numFmtId="176" fontId="45" fillId="0" borderId="90" xfId="0" applyNumberFormat="1" applyFont="1" applyFill="1" applyBorder="1" applyAlignment="1">
      <alignment horizontal="center" vertical="center"/>
    </xf>
    <xf numFmtId="180" fontId="44" fillId="0" borderId="91" xfId="0" applyNumberFormat="1" applyFont="1" applyBorder="1" applyAlignment="1">
      <alignment horizontal="right" vertical="center"/>
    </xf>
    <xf numFmtId="179" fontId="52" fillId="0" borderId="69" xfId="0" applyNumberFormat="1" applyFont="1" applyBorder="1" applyAlignment="1">
      <alignment horizontal="right" vertical="center"/>
    </xf>
    <xf numFmtId="188" fontId="52" fillId="0" borderId="69" xfId="0" applyNumberFormat="1" applyFont="1" applyBorder="1" applyAlignment="1">
      <alignment horizontal="right" vertical="center"/>
    </xf>
    <xf numFmtId="179" fontId="44" fillId="0" borderId="69" xfId="0" applyNumberFormat="1" applyFont="1" applyBorder="1" applyAlignment="1">
      <alignment horizontal="right" vertical="center"/>
    </xf>
    <xf numFmtId="179" fontId="52" fillId="0" borderId="90" xfId="0" applyNumberFormat="1" applyFont="1" applyFill="1" applyBorder="1" applyAlignment="1">
      <alignment horizontal="right" vertical="center"/>
    </xf>
    <xf numFmtId="179" fontId="44" fillId="0" borderId="92" xfId="0" applyNumberFormat="1" applyFont="1" applyFill="1" applyBorder="1" applyAlignment="1">
      <alignment horizontal="right" vertical="center"/>
    </xf>
    <xf numFmtId="179" fontId="52" fillId="0" borderId="69" xfId="0" applyNumberFormat="1" applyFont="1" applyFill="1" applyBorder="1" applyAlignment="1">
      <alignment horizontal="right" vertical="center"/>
    </xf>
    <xf numFmtId="179" fontId="44" fillId="0" borderId="69" xfId="0" applyNumberFormat="1" applyFont="1" applyFill="1" applyBorder="1" applyAlignment="1">
      <alignment horizontal="right" vertical="center"/>
    </xf>
    <xf numFmtId="179" fontId="52" fillId="0" borderId="70" xfId="0" applyNumberFormat="1" applyFont="1" applyFill="1" applyBorder="1" applyAlignment="1">
      <alignment horizontal="right" vertical="center"/>
    </xf>
    <xf numFmtId="186" fontId="52" fillId="0" borderId="93" xfId="0" applyNumberFormat="1" applyFont="1" applyFill="1" applyBorder="1" applyAlignment="1">
      <alignment horizontal="center" vertical="center"/>
    </xf>
    <xf numFmtId="186" fontId="52" fillId="0" borderId="94" xfId="0" applyNumberFormat="1" applyFont="1" applyFill="1" applyBorder="1" applyAlignment="1">
      <alignment horizontal="center" vertical="center"/>
    </xf>
    <xf numFmtId="176" fontId="45" fillId="0" borderId="34" xfId="0" applyNumberFormat="1" applyFont="1" applyFill="1" applyBorder="1" applyAlignment="1">
      <alignment horizontal="center" vertical="center"/>
    </xf>
    <xf numFmtId="176" fontId="45" fillId="0" borderId="77" xfId="0" applyNumberFormat="1" applyFont="1" applyFill="1" applyBorder="1" applyAlignment="1">
      <alignment horizontal="center" vertical="center"/>
    </xf>
    <xf numFmtId="180" fontId="44" fillId="0" borderId="78" xfId="0" applyNumberFormat="1" applyFont="1" applyFill="1" applyBorder="1" applyAlignment="1">
      <alignment horizontal="right" vertical="center"/>
    </xf>
    <xf numFmtId="179" fontId="52" fillId="0" borderId="76" xfId="0" applyNumberFormat="1" applyFont="1" applyBorder="1" applyAlignment="1">
      <alignment horizontal="right" vertical="center"/>
    </xf>
    <xf numFmtId="179" fontId="44" fillId="0" borderId="76" xfId="0" applyNumberFormat="1" applyFont="1" applyBorder="1" applyAlignment="1">
      <alignment horizontal="right" vertical="center"/>
    </xf>
    <xf numFmtId="186" fontId="52" fillId="0" borderId="55" xfId="0" applyNumberFormat="1" applyFont="1" applyFill="1" applyBorder="1" applyAlignment="1">
      <alignment horizontal="center" vertical="center"/>
    </xf>
    <xf numFmtId="186" fontId="52" fillId="0" borderId="95" xfId="0" applyNumberFormat="1" applyFont="1" applyFill="1" applyBorder="1" applyAlignment="1">
      <alignment horizontal="center" vertical="center"/>
    </xf>
    <xf numFmtId="0" fontId="45" fillId="0" borderId="83" xfId="0" applyFont="1" applyFill="1" applyBorder="1" applyAlignment="1">
      <alignment horizontal="left" vertical="center"/>
    </xf>
    <xf numFmtId="178" fontId="52" fillId="0" borderId="27" xfId="0" applyNumberFormat="1" applyFont="1" applyFill="1" applyBorder="1" applyAlignment="1">
      <alignment horizontal="center" vertical="center"/>
    </xf>
    <xf numFmtId="180" fontId="44" fillId="0" borderId="28" xfId="0" applyNumberFormat="1" applyFont="1" applyBorder="1" applyAlignment="1">
      <alignment horizontal="right" vertical="center"/>
    </xf>
    <xf numFmtId="180" fontId="47" fillId="0" borderId="91" xfId="0" applyNumberFormat="1" applyFont="1" applyBorder="1" applyAlignment="1">
      <alignment horizontal="right" vertical="center"/>
    </xf>
    <xf numFmtId="179" fontId="53" fillId="0" borderId="69" xfId="0" applyNumberFormat="1" applyFont="1" applyBorder="1" applyAlignment="1">
      <alignment horizontal="right" vertical="center"/>
    </xf>
    <xf numFmtId="0" fontId="53" fillId="0" borderId="72" xfId="0" applyNumberFormat="1" applyFont="1" applyFill="1" applyBorder="1" applyAlignment="1">
      <alignment horizontal="center" vertical="center"/>
    </xf>
    <xf numFmtId="187" fontId="52" fillId="0" borderId="69" xfId="0" applyNumberFormat="1" applyFont="1" applyFill="1" applyBorder="1" applyAlignment="1">
      <alignment horizontal="center" vertical="center"/>
    </xf>
    <xf numFmtId="0" fontId="51" fillId="0" borderId="30" xfId="0" applyFont="1" applyFill="1" applyBorder="1" applyAlignment="1">
      <alignment horizontal="left" vertical="center"/>
    </xf>
    <xf numFmtId="176" fontId="45" fillId="0" borderId="40" xfId="0" applyNumberFormat="1" applyFont="1" applyFill="1" applyBorder="1" applyAlignment="1">
      <alignment horizontal="center" vertical="center"/>
    </xf>
    <xf numFmtId="176" fontId="45" fillId="0" borderId="31" xfId="0" applyNumberFormat="1" applyFont="1" applyFill="1" applyBorder="1" applyAlignment="1">
      <alignment horizontal="center" vertical="center"/>
    </xf>
    <xf numFmtId="187" fontId="52" fillId="0" borderId="22" xfId="0" applyNumberFormat="1" applyFont="1" applyFill="1" applyBorder="1" applyAlignment="1">
      <alignment horizontal="center" vertical="center"/>
    </xf>
    <xf numFmtId="0" fontId="53" fillId="0" borderId="55" xfId="0" applyNumberFormat="1" applyFont="1" applyFill="1" applyBorder="1" applyAlignment="1">
      <alignment horizontal="center" vertical="center"/>
    </xf>
    <xf numFmtId="0" fontId="44" fillId="0" borderId="76" xfId="0" applyFont="1" applyFill="1" applyBorder="1" applyAlignment="1">
      <alignment horizontal="left" vertical="center"/>
    </xf>
    <xf numFmtId="0" fontId="45" fillId="0" borderId="76" xfId="0" applyFont="1" applyFill="1" applyBorder="1" applyAlignment="1">
      <alignment horizontal="left" vertical="center"/>
    </xf>
    <xf numFmtId="180" fontId="47" fillId="0" borderId="78" xfId="0" applyNumberFormat="1" applyFont="1" applyBorder="1" applyAlignment="1">
      <alignment horizontal="right" vertical="center"/>
    </xf>
    <xf numFmtId="179" fontId="53" fillId="0" borderId="76" xfId="0" applyNumberFormat="1" applyFont="1" applyBorder="1" applyAlignment="1">
      <alignment horizontal="right" vertical="center"/>
    </xf>
    <xf numFmtId="178" fontId="52" fillId="0" borderId="69" xfId="0" applyNumberFormat="1" applyFont="1" applyBorder="1" applyAlignment="1">
      <alignment horizontal="center" vertical="center"/>
    </xf>
    <xf numFmtId="0" fontId="8" fillId="0" borderId="0" xfId="0" applyFont="1" applyBorder="1" applyAlignment="1">
      <alignment vertical="center"/>
    </xf>
    <xf numFmtId="180" fontId="47" fillId="0" borderId="39" xfId="0" applyNumberFormat="1" applyFont="1" applyFill="1" applyBorder="1" applyAlignment="1">
      <alignment horizontal="right" vertical="center"/>
    </xf>
    <xf numFmtId="179" fontId="53" fillId="0" borderId="30" xfId="0" applyNumberFormat="1" applyFont="1" applyFill="1" applyBorder="1" applyAlignment="1">
      <alignment horizontal="right" vertical="center"/>
    </xf>
    <xf numFmtId="179" fontId="44" fillId="0" borderId="27" xfId="0" applyNumberFormat="1" applyFont="1" applyFill="1" applyBorder="1" applyAlignment="1">
      <alignment horizontal="right" vertical="center"/>
    </xf>
    <xf numFmtId="186" fontId="52" fillId="0" borderId="27" xfId="0" applyNumberFormat="1" applyFont="1" applyFill="1" applyBorder="1" applyAlignment="1">
      <alignment horizontal="center" vertical="center"/>
    </xf>
    <xf numFmtId="0" fontId="51" fillId="0" borderId="22" xfId="0" applyFont="1" applyFill="1" applyBorder="1" applyAlignment="1">
      <alignment vertical="center"/>
    </xf>
    <xf numFmtId="0" fontId="45" fillId="0" borderId="22" xfId="0" applyFont="1" applyFill="1" applyBorder="1" applyAlignment="1">
      <alignment vertical="center"/>
    </xf>
    <xf numFmtId="179" fontId="44" fillId="0" borderId="26" xfId="0" applyNumberFormat="1" applyFont="1" applyFill="1" applyBorder="1" applyAlignment="1">
      <alignment horizontal="right" vertical="center"/>
    </xf>
    <xf numFmtId="186" fontId="52" fillId="0" borderId="32" xfId="0" applyNumberFormat="1" applyFont="1" applyFill="1" applyBorder="1" applyAlignment="1">
      <alignment horizontal="center" vertical="center"/>
    </xf>
    <xf numFmtId="0" fontId="51" fillId="0" borderId="76" xfId="0" applyFont="1" applyFill="1" applyBorder="1" applyAlignment="1">
      <alignment horizontal="left" vertical="center"/>
    </xf>
    <xf numFmtId="179" fontId="44" fillId="0" borderId="96" xfId="0" applyNumberFormat="1" applyFont="1" applyFill="1" applyBorder="1" applyAlignment="1">
      <alignment horizontal="right" vertical="center"/>
    </xf>
    <xf numFmtId="187" fontId="52" fillId="0" borderId="30" xfId="0" applyNumberFormat="1" applyFont="1" applyFill="1" applyBorder="1" applyAlignment="1">
      <alignment horizontal="center" vertical="center"/>
    </xf>
    <xf numFmtId="176" fontId="45" fillId="0" borderId="80" xfId="0" applyNumberFormat="1" applyFont="1" applyFill="1" applyBorder="1" applyAlignment="1">
      <alignment horizontal="center" vertical="center"/>
    </xf>
    <xf numFmtId="180" fontId="44" fillId="0" borderId="78" xfId="0" applyNumberFormat="1" applyFont="1" applyBorder="1" applyAlignment="1">
      <alignment horizontal="right" vertical="center"/>
    </xf>
    <xf numFmtId="179" fontId="44" fillId="0" borderId="97" xfId="0" applyNumberFormat="1" applyFont="1" applyFill="1" applyBorder="1" applyAlignment="1">
      <alignment horizontal="right" vertical="center"/>
    </xf>
    <xf numFmtId="186" fontId="52" fillId="0" borderId="98" xfId="0" applyNumberFormat="1" applyFont="1" applyFill="1" applyBorder="1" applyAlignment="1">
      <alignment horizontal="center" vertical="center"/>
    </xf>
    <xf numFmtId="0" fontId="44" fillId="0" borderId="65" xfId="0" applyFont="1" applyFill="1" applyBorder="1" applyAlignment="1">
      <alignment horizontal="left" vertical="center"/>
    </xf>
    <xf numFmtId="0" fontId="44" fillId="0" borderId="18" xfId="0" applyFont="1" applyFill="1" applyBorder="1" applyAlignment="1">
      <alignment horizontal="center" vertical="center"/>
    </xf>
    <xf numFmtId="180" fontId="52" fillId="0" borderId="22" xfId="0" applyNumberFormat="1" applyFont="1" applyBorder="1" applyAlignment="1">
      <alignment horizontal="right" vertical="center"/>
    </xf>
    <xf numFmtId="178" fontId="52" fillId="0" borderId="22" xfId="0" applyNumberFormat="1" applyFont="1" applyBorder="1" applyAlignment="1">
      <alignment horizontal="center" vertical="center"/>
    </xf>
    <xf numFmtId="180" fontId="47" fillId="0" borderId="22" xfId="0" applyNumberFormat="1" applyFont="1" applyBorder="1" applyAlignment="1">
      <alignment horizontal="left" vertical="center"/>
    </xf>
    <xf numFmtId="186" fontId="52" fillId="0" borderId="33" xfId="0" applyNumberFormat="1" applyFont="1" applyFill="1" applyBorder="1" applyAlignment="1">
      <alignment horizontal="center" vertical="center"/>
    </xf>
    <xf numFmtId="186" fontId="52" fillId="0" borderId="73" xfId="0" applyNumberFormat="1" applyFont="1" applyFill="1" applyBorder="1" applyAlignment="1">
      <alignment horizontal="center" vertical="center"/>
    </xf>
    <xf numFmtId="186" fontId="44" fillId="0" borderId="22" xfId="0" applyNumberFormat="1" applyFont="1" applyFill="1" applyBorder="1" applyAlignment="1">
      <alignment horizontal="center" vertical="center"/>
    </xf>
    <xf numFmtId="186" fontId="52" fillId="0" borderId="31" xfId="0" applyNumberFormat="1" applyFont="1" applyFill="1" applyBorder="1" applyAlignment="1">
      <alignment horizontal="center" vertical="center"/>
    </xf>
    <xf numFmtId="0" fontId="47" fillId="0" borderId="91" xfId="0" applyNumberFormat="1" applyFont="1" applyFill="1" applyBorder="1" applyAlignment="1">
      <alignment horizontal="center" vertical="center"/>
    </xf>
    <xf numFmtId="0" fontId="53" fillId="0" borderId="69" xfId="0" applyNumberFormat="1" applyFont="1" applyFill="1" applyBorder="1" applyAlignment="1">
      <alignment horizontal="center" vertical="center"/>
    </xf>
    <xf numFmtId="0" fontId="53" fillId="0" borderId="76" xfId="0" applyNumberFormat="1" applyFont="1" applyFill="1" applyBorder="1" applyAlignment="1">
      <alignment horizontal="center" vertical="center"/>
    </xf>
    <xf numFmtId="0" fontId="49" fillId="0" borderId="76" xfId="0" applyNumberFormat="1" applyFont="1" applyFill="1" applyBorder="1" applyAlignment="1">
      <alignment horizontal="center" vertical="center"/>
    </xf>
    <xf numFmtId="0" fontId="53" fillId="0" borderId="77" xfId="0" applyNumberFormat="1" applyFont="1" applyFill="1" applyBorder="1" applyAlignment="1">
      <alignment horizontal="center" vertical="center"/>
    </xf>
    <xf numFmtId="0" fontId="53" fillId="0" borderId="96" xfId="0" applyNumberFormat="1" applyFont="1" applyFill="1" applyBorder="1" applyAlignment="1">
      <alignment horizontal="center" vertical="center"/>
    </xf>
    <xf numFmtId="0" fontId="47" fillId="0" borderId="76" xfId="0" applyNumberFormat="1" applyFont="1" applyFill="1" applyBorder="1" applyAlignment="1">
      <alignment horizontal="center" vertical="center"/>
    </xf>
    <xf numFmtId="0" fontId="53" fillId="0" borderId="80" xfId="0" applyNumberFormat="1" applyFont="1" applyFill="1" applyBorder="1" applyAlignment="1">
      <alignment horizontal="center" vertical="center"/>
    </xf>
    <xf numFmtId="180" fontId="52" fillId="0" borderId="30" xfId="0" applyNumberFormat="1" applyFont="1" applyBorder="1" applyAlignment="1">
      <alignment horizontal="right" vertical="center"/>
    </xf>
    <xf numFmtId="178" fontId="52" fillId="0" borderId="30" xfId="0" applyNumberFormat="1" applyFont="1" applyBorder="1" applyAlignment="1">
      <alignment horizontal="center" vertical="center"/>
    </xf>
    <xf numFmtId="180" fontId="47" fillId="0" borderId="83" xfId="0" applyNumberFormat="1" applyFont="1" applyBorder="1" applyAlignment="1">
      <alignment horizontal="left" vertical="center"/>
    </xf>
    <xf numFmtId="186" fontId="52" fillId="0" borderId="87" xfId="0" applyNumberFormat="1" applyFont="1" applyFill="1" applyBorder="1" applyAlignment="1">
      <alignment horizontal="center" vertical="center"/>
    </xf>
    <xf numFmtId="186" fontId="52" fillId="0" borderId="86" xfId="0" applyNumberFormat="1" applyFont="1" applyFill="1" applyBorder="1" applyAlignment="1">
      <alignment horizontal="center" vertical="center"/>
    </xf>
    <xf numFmtId="186" fontId="52" fillId="0" borderId="83" xfId="0" applyNumberFormat="1" applyFont="1" applyFill="1" applyBorder="1" applyAlignment="1">
      <alignment horizontal="center" vertical="center"/>
    </xf>
    <xf numFmtId="186" fontId="52" fillId="0" borderId="84" xfId="0" applyNumberFormat="1" applyFont="1" applyFill="1" applyBorder="1" applyAlignment="1">
      <alignment horizontal="center" vertical="center"/>
    </xf>
    <xf numFmtId="186" fontId="52" fillId="0" borderId="99" xfId="0" applyNumberFormat="1" applyFont="1" applyFill="1" applyBorder="1" applyAlignment="1">
      <alignment horizontal="center" vertical="center"/>
    </xf>
    <xf numFmtId="177" fontId="45" fillId="0" borderId="87" xfId="0" applyNumberFormat="1" applyFont="1" applyFill="1" applyBorder="1" applyAlignment="1">
      <alignment horizontal="center" vertical="center"/>
    </xf>
    <xf numFmtId="180" fontId="52" fillId="0" borderId="83" xfId="0" applyNumberFormat="1" applyFont="1" applyBorder="1" applyAlignment="1">
      <alignment horizontal="right" vertical="center"/>
    </xf>
    <xf numFmtId="180" fontId="45" fillId="0" borderId="22" xfId="0" applyNumberFormat="1" applyFont="1" applyBorder="1" applyAlignment="1">
      <alignment horizontal="center" vertical="center"/>
    </xf>
    <xf numFmtId="0" fontId="53" fillId="0" borderId="31" xfId="0" applyNumberFormat="1" applyFont="1" applyFill="1" applyBorder="1" applyAlignment="1">
      <alignment horizontal="center" vertical="center"/>
    </xf>
    <xf numFmtId="0" fontId="53" fillId="0" borderId="71" xfId="0" applyNumberFormat="1" applyFont="1" applyFill="1" applyBorder="1" applyAlignment="1">
      <alignment horizontal="center" vertical="center"/>
    </xf>
    <xf numFmtId="0" fontId="53" fillId="0" borderId="26" xfId="0" applyNumberFormat="1" applyFont="1" applyFill="1" applyBorder="1" applyAlignment="1">
      <alignment horizontal="center" vertical="center"/>
    </xf>
    <xf numFmtId="0" fontId="53" fillId="0" borderId="22" xfId="0" applyNumberFormat="1" applyFont="1" applyFill="1" applyBorder="1" applyAlignment="1">
      <alignment horizontal="center" vertical="center"/>
    </xf>
    <xf numFmtId="0" fontId="53" fillId="0" borderId="18" xfId="0" applyNumberFormat="1" applyFont="1" applyFill="1" applyBorder="1" applyAlignment="1">
      <alignment horizontal="center" vertical="center"/>
    </xf>
    <xf numFmtId="0" fontId="53" fillId="0" borderId="52" xfId="0" applyNumberFormat="1" applyFont="1" applyFill="1" applyBorder="1" applyAlignment="1">
      <alignment horizontal="center" vertical="center"/>
    </xf>
    <xf numFmtId="0" fontId="53" fillId="0" borderId="33" xfId="0" applyNumberFormat="1" applyFont="1" applyFill="1" applyBorder="1" applyAlignment="1">
      <alignment horizontal="center" vertical="center"/>
    </xf>
    <xf numFmtId="186" fontId="52" fillId="0" borderId="26" xfId="0" applyNumberFormat="1" applyFont="1" applyFill="1" applyBorder="1" applyAlignment="1">
      <alignment horizontal="center" vertical="center"/>
    </xf>
    <xf numFmtId="0" fontId="8" fillId="0" borderId="68" xfId="0" applyFont="1" applyBorder="1" applyAlignment="1">
      <alignment vertical="center"/>
    </xf>
    <xf numFmtId="180" fontId="52" fillId="0" borderId="69" xfId="0" applyNumberFormat="1" applyFont="1" applyBorder="1" applyAlignment="1">
      <alignment horizontal="right" vertical="center"/>
    </xf>
    <xf numFmtId="178" fontId="52" fillId="0" borderId="76" xfId="0" applyNumberFormat="1" applyFont="1" applyBorder="1" applyAlignment="1">
      <alignment horizontal="center" vertical="center"/>
    </xf>
    <xf numFmtId="180" fontId="47" fillId="0" borderId="18" xfId="0" applyNumberFormat="1" applyFont="1" applyBorder="1" applyAlignment="1">
      <alignment horizontal="left" vertical="center"/>
    </xf>
    <xf numFmtId="186" fontId="52" fillId="0" borderId="100" xfId="0" applyNumberFormat="1" applyFont="1" applyFill="1" applyBorder="1" applyAlignment="1">
      <alignment horizontal="center" vertical="center"/>
    </xf>
    <xf numFmtId="186" fontId="52" fillId="0" borderId="101" xfId="0" applyNumberFormat="1" applyFont="1" applyFill="1" applyBorder="1" applyAlignment="1">
      <alignment horizontal="center" vertical="center"/>
    </xf>
    <xf numFmtId="186" fontId="52" fillId="0" borderId="102" xfId="0" applyNumberFormat="1" applyFont="1" applyFill="1" applyBorder="1" applyAlignment="1">
      <alignment horizontal="center" vertical="center"/>
    </xf>
    <xf numFmtId="180" fontId="47" fillId="0" borderId="30" xfId="0" applyNumberFormat="1" applyFont="1" applyBorder="1" applyAlignment="1">
      <alignment horizontal="left" vertical="center"/>
    </xf>
    <xf numFmtId="186" fontId="52" fillId="0" borderId="34" xfId="0" applyNumberFormat="1" applyFont="1" applyFill="1" applyBorder="1" applyAlignment="1">
      <alignment horizontal="center" vertical="center"/>
    </xf>
    <xf numFmtId="186" fontId="52" fillId="0" borderId="40" xfId="0" applyNumberFormat="1" applyFont="1" applyFill="1" applyBorder="1" applyAlignment="1">
      <alignment horizontal="center" vertical="center"/>
    </xf>
    <xf numFmtId="0" fontId="0" fillId="0" borderId="68" xfId="0" applyBorder="1" applyAlignment="1">
      <alignment vertical="center"/>
    </xf>
    <xf numFmtId="180" fontId="47" fillId="0" borderId="76" xfId="0" applyNumberFormat="1" applyFont="1" applyBorder="1" applyAlignment="1">
      <alignment horizontal="left" vertical="center"/>
    </xf>
    <xf numFmtId="186" fontId="52" fillId="0" borderId="77" xfId="0" applyNumberFormat="1" applyFont="1" applyFill="1" applyBorder="1" applyAlignment="1">
      <alignment horizontal="center" vertical="center"/>
    </xf>
    <xf numFmtId="186" fontId="52" fillId="0" borderId="25" xfId="0" applyNumberFormat="1" applyFont="1" applyFill="1" applyBorder="1" applyAlignment="1">
      <alignment horizontal="center" vertical="center"/>
    </xf>
    <xf numFmtId="186" fontId="52" fillId="0" borderId="79" xfId="0" applyNumberFormat="1" applyFont="1" applyFill="1" applyBorder="1" applyAlignment="1">
      <alignment horizontal="center" vertical="center"/>
    </xf>
    <xf numFmtId="186" fontId="52" fillId="0" borderId="76" xfId="0" applyNumberFormat="1" applyFont="1" applyFill="1" applyBorder="1" applyAlignment="1">
      <alignment horizontal="center" vertical="center"/>
    </xf>
    <xf numFmtId="186" fontId="52" fillId="0" borderId="56" xfId="0" applyNumberFormat="1" applyFont="1" applyFill="1" applyBorder="1" applyAlignment="1">
      <alignment horizontal="center" vertical="center"/>
    </xf>
    <xf numFmtId="186" fontId="52" fillId="0" borderId="57" xfId="0" applyNumberFormat="1" applyFont="1" applyFill="1" applyBorder="1" applyAlignment="1">
      <alignment horizontal="center" vertical="center"/>
    </xf>
    <xf numFmtId="186" fontId="52" fillId="0" borderId="80" xfId="0" applyNumberFormat="1" applyFont="1" applyFill="1" applyBorder="1" applyAlignment="1">
      <alignment horizontal="center" vertical="center"/>
    </xf>
    <xf numFmtId="186" fontId="52" fillId="0" borderId="96" xfId="0" applyNumberFormat="1" applyFont="1" applyFill="1" applyBorder="1" applyAlignment="1">
      <alignment horizontal="center" vertical="center"/>
    </xf>
    <xf numFmtId="0" fontId="52" fillId="24" borderId="103" xfId="0" applyNumberFormat="1" applyFont="1" applyFill="1" applyBorder="1" applyAlignment="1">
      <alignment horizontal="center" vertical="center"/>
    </xf>
    <xf numFmtId="0" fontId="47" fillId="24" borderId="47" xfId="0" applyFont="1" applyFill="1" applyBorder="1" applyAlignment="1">
      <alignment horizontal="left" vertical="center"/>
    </xf>
    <xf numFmtId="0" fontId="54" fillId="24" borderId="47" xfId="0" applyNumberFormat="1" applyFont="1" applyFill="1" applyBorder="1" applyAlignment="1">
      <alignment horizontal="left" vertical="center"/>
    </xf>
    <xf numFmtId="0" fontId="56" fillId="24" borderId="47" xfId="0" applyNumberFormat="1" applyFont="1" applyFill="1" applyBorder="1" applyAlignment="1">
      <alignment horizontal="left" vertical="center"/>
    </xf>
    <xf numFmtId="176" fontId="45" fillId="24" borderId="47" xfId="0" applyNumberFormat="1" applyFont="1" applyFill="1" applyBorder="1" applyAlignment="1">
      <alignment horizontal="left" vertical="center"/>
    </xf>
    <xf numFmtId="0" fontId="53" fillId="24" borderId="47" xfId="0" applyNumberFormat="1" applyFont="1" applyFill="1" applyBorder="1" applyAlignment="1">
      <alignment horizontal="left" vertical="center"/>
    </xf>
    <xf numFmtId="0" fontId="52" fillId="24" borderId="68" xfId="0" applyNumberFormat="1" applyFont="1" applyFill="1" applyBorder="1" applyAlignment="1">
      <alignment horizontal="center" vertical="center"/>
    </xf>
    <xf numFmtId="0" fontId="52" fillId="24" borderId="104" xfId="0" applyNumberFormat="1" applyFont="1" applyFill="1" applyBorder="1" applyAlignment="1">
      <alignment horizontal="center" vertical="center"/>
    </xf>
    <xf numFmtId="0" fontId="47" fillId="24" borderId="50" xfId="0" applyFont="1" applyFill="1" applyBorder="1" applyAlignment="1">
      <alignment horizontal="left" vertical="center"/>
    </xf>
    <xf numFmtId="32" fontId="43" fillId="0" borderId="0" xfId="0" applyNumberFormat="1" applyFont="1" applyFill="1" applyBorder="1" applyAlignment="1">
      <alignment horizontal="left" vertical="center"/>
    </xf>
    <xf numFmtId="32" fontId="49" fillId="0" borderId="0" xfId="0" applyNumberFormat="1" applyFont="1" applyFill="1" applyBorder="1" applyAlignment="1">
      <alignment horizontal="left" vertical="center"/>
    </xf>
    <xf numFmtId="0" fontId="53" fillId="0" borderId="0" xfId="0" applyFont="1" applyFill="1" applyBorder="1" applyAlignment="1">
      <alignment horizontal="left" vertical="center"/>
    </xf>
    <xf numFmtId="0" fontId="46" fillId="0" borderId="0" xfId="0" applyFont="1" applyBorder="1" applyAlignment="1">
      <alignment vertical="center"/>
    </xf>
    <xf numFmtId="0" fontId="44" fillId="0" borderId="0" xfId="0" applyFont="1" applyBorder="1" applyAlignment="1">
      <alignment horizontal="left" vertical="center"/>
    </xf>
    <xf numFmtId="0" fontId="53" fillId="0" borderId="0" xfId="0" applyFont="1" applyBorder="1" applyAlignment="1">
      <alignment horizontal="left" vertical="center"/>
    </xf>
    <xf numFmtId="0" fontId="47" fillId="0" borderId="0" xfId="0" applyFont="1" applyFill="1" applyBorder="1" applyAlignment="1">
      <alignment vertical="center"/>
    </xf>
    <xf numFmtId="0" fontId="47" fillId="0" borderId="68" xfId="0" applyFont="1" applyFill="1" applyBorder="1" applyAlignment="1">
      <alignment horizontal="center" vertical="center"/>
    </xf>
    <xf numFmtId="0" fontId="47" fillId="0" borderId="0" xfId="0" applyFont="1" applyFill="1" applyBorder="1" applyAlignment="1">
      <alignment horizontal="center" vertical="center"/>
    </xf>
    <xf numFmtId="0" fontId="47" fillId="3" borderId="53" xfId="0" applyFont="1" applyFill="1" applyBorder="1" applyAlignment="1">
      <alignment horizontal="center" vertical="center"/>
    </xf>
    <xf numFmtId="0" fontId="47" fillId="3" borderId="72" xfId="0" applyFont="1" applyFill="1" applyBorder="1" applyAlignment="1">
      <alignment horizontal="center" vertical="center"/>
    </xf>
    <xf numFmtId="0" fontId="47" fillId="23" borderId="58" xfId="0" applyFont="1" applyFill="1" applyBorder="1" applyAlignment="1">
      <alignment horizontal="center" vertical="center"/>
    </xf>
    <xf numFmtId="0" fontId="47" fillId="3" borderId="54" xfId="0" applyFont="1" applyFill="1" applyBorder="1" applyAlignment="1">
      <alignment horizontal="center" vertical="center"/>
    </xf>
    <xf numFmtId="180" fontId="44" fillId="0" borderId="64" xfId="0" applyNumberFormat="1" applyFont="1" applyBorder="1" applyAlignment="1">
      <alignment horizontal="right" vertical="center"/>
    </xf>
    <xf numFmtId="0" fontId="47" fillId="0" borderId="30" xfId="0" applyFont="1" applyFill="1" applyBorder="1" applyAlignment="1">
      <alignment vertical="center"/>
    </xf>
    <xf numFmtId="0" fontId="56" fillId="0" borderId="30" xfId="0" applyFont="1" applyFill="1" applyBorder="1" applyAlignment="1">
      <alignment vertical="center"/>
    </xf>
    <xf numFmtId="0" fontId="56" fillId="0" borderId="30" xfId="0" applyFont="1" applyFill="1" applyBorder="1" applyAlignment="1">
      <alignment horizontal="center" vertical="center"/>
    </xf>
    <xf numFmtId="180" fontId="52" fillId="0" borderId="39" xfId="0" applyNumberFormat="1" applyFont="1" applyBorder="1" applyAlignment="1">
      <alignment horizontal="right" vertical="center"/>
    </xf>
    <xf numFmtId="178" fontId="52" fillId="0" borderId="30" xfId="0" applyNumberFormat="1" applyFont="1" applyBorder="1" applyAlignment="1">
      <alignment horizontal="right" vertical="center"/>
    </xf>
    <xf numFmtId="186" fontId="52" fillId="0" borderId="67" xfId="0" applyNumberFormat="1" applyFont="1" applyFill="1" applyBorder="1" applyAlignment="1">
      <alignment horizontal="right" vertical="center"/>
    </xf>
    <xf numFmtId="186" fontId="52" fillId="0" borderId="0" xfId="0" applyNumberFormat="1" applyFont="1" applyFill="1" applyBorder="1" applyAlignment="1">
      <alignment horizontal="right" vertical="center"/>
    </xf>
    <xf numFmtId="186" fontId="44" fillId="0" borderId="64" xfId="0" applyNumberFormat="1" applyFont="1" applyFill="1" applyBorder="1" applyAlignment="1">
      <alignment horizontal="right" vertical="center"/>
    </xf>
    <xf numFmtId="0" fontId="56" fillId="0" borderId="30" xfId="0" applyFont="1" applyFill="1" applyBorder="1" applyAlignment="1">
      <alignment horizontal="left" vertical="center"/>
    </xf>
    <xf numFmtId="186" fontId="52" fillId="0" borderId="27" xfId="0" applyNumberFormat="1" applyFont="1" applyFill="1" applyBorder="1" applyAlignment="1">
      <alignment horizontal="right" vertical="center"/>
    </xf>
    <xf numFmtId="186" fontId="52" fillId="0" borderId="30" xfId="0" applyNumberFormat="1" applyFont="1" applyFill="1" applyBorder="1" applyAlignment="1">
      <alignment horizontal="right" vertical="center"/>
    </xf>
    <xf numFmtId="186" fontId="52" fillId="0" borderId="100" xfId="0" applyNumberFormat="1" applyFont="1" applyFill="1" applyBorder="1" applyAlignment="1">
      <alignment horizontal="right" vertical="center"/>
    </xf>
    <xf numFmtId="180" fontId="44" fillId="0" borderId="73" xfId="0" applyNumberFormat="1" applyFont="1" applyBorder="1" applyAlignment="1">
      <alignment horizontal="right" vertical="center"/>
    </xf>
    <xf numFmtId="0" fontId="47" fillId="0" borderId="22" xfId="0" applyFont="1" applyFill="1" applyBorder="1" applyAlignment="1">
      <alignment vertical="center"/>
    </xf>
    <xf numFmtId="0" fontId="56" fillId="0" borderId="22" xfId="0" applyFont="1" applyFill="1" applyBorder="1" applyAlignment="1">
      <alignment vertical="center"/>
    </xf>
    <xf numFmtId="0" fontId="56" fillId="0" borderId="22" xfId="0" applyFont="1" applyFill="1" applyBorder="1" applyAlignment="1">
      <alignment horizontal="center" vertical="center"/>
    </xf>
    <xf numFmtId="180" fontId="52" fillId="0" borderId="28" xfId="0" applyNumberFormat="1" applyFont="1" applyBorder="1" applyAlignment="1">
      <alignment horizontal="right" vertical="center"/>
    </xf>
    <xf numFmtId="180" fontId="52" fillId="0" borderId="22" xfId="0" applyNumberFormat="1" applyFont="1" applyFill="1" applyBorder="1" applyAlignment="1">
      <alignment horizontal="right" vertical="center"/>
    </xf>
    <xf numFmtId="186" fontId="52" fillId="0" borderId="75" xfId="0" applyNumberFormat="1" applyFont="1" applyFill="1" applyBorder="1" applyAlignment="1">
      <alignment horizontal="right" vertical="center"/>
    </xf>
    <xf numFmtId="186" fontId="44" fillId="0" borderId="73" xfId="0" applyNumberFormat="1" applyFont="1" applyFill="1" applyBorder="1" applyAlignment="1">
      <alignment horizontal="right" vertical="center"/>
    </xf>
    <xf numFmtId="0" fontId="47" fillId="0" borderId="22" xfId="0" applyFont="1" applyFill="1" applyBorder="1" applyAlignment="1">
      <alignment horizontal="left" vertical="center"/>
    </xf>
    <xf numFmtId="0" fontId="56" fillId="0" borderId="22" xfId="0" applyFont="1" applyFill="1" applyBorder="1" applyAlignment="1">
      <alignment horizontal="left" vertical="center"/>
    </xf>
    <xf numFmtId="177" fontId="45" fillId="0" borderId="33" xfId="0" applyNumberFormat="1" applyFont="1" applyFill="1" applyBorder="1" applyAlignment="1">
      <alignment horizontal="center" vertical="center"/>
    </xf>
    <xf numFmtId="186" fontId="52" fillId="0" borderId="26" xfId="0" applyNumberFormat="1" applyFont="1" applyFill="1" applyBorder="1" applyAlignment="1">
      <alignment horizontal="right" vertical="center"/>
    </xf>
    <xf numFmtId="186" fontId="52" fillId="0" borderId="22" xfId="0" applyNumberFormat="1" applyFont="1" applyFill="1" applyBorder="1" applyAlignment="1">
      <alignment horizontal="right" vertical="center"/>
    </xf>
    <xf numFmtId="0" fontId="47" fillId="0" borderId="22" xfId="0" applyFont="1" applyFill="1" applyBorder="1" applyAlignment="1">
      <alignment vertical="center"/>
    </xf>
    <xf numFmtId="180" fontId="52" fillId="0" borderId="28" xfId="0" applyNumberFormat="1" applyFont="1" applyFill="1" applyBorder="1" applyAlignment="1">
      <alignment horizontal="right" vertical="center"/>
    </xf>
    <xf numFmtId="0" fontId="56" fillId="0" borderId="22" xfId="0" applyFont="1" applyFill="1" applyBorder="1" applyAlignment="1">
      <alignment vertical="center"/>
    </xf>
    <xf numFmtId="180" fontId="52" fillId="0" borderId="26" xfId="0" applyNumberFormat="1" applyFont="1" applyBorder="1" applyAlignment="1">
      <alignment horizontal="right" vertical="center"/>
    </xf>
    <xf numFmtId="177" fontId="45" fillId="0" borderId="31" xfId="0" applyNumberFormat="1" applyFont="1" applyFill="1" applyBorder="1" applyAlignment="1">
      <alignment horizontal="center" vertical="center"/>
    </xf>
    <xf numFmtId="0" fontId="52" fillId="0" borderId="28" xfId="0" applyNumberFormat="1" applyFont="1" applyFill="1" applyBorder="1" applyAlignment="1">
      <alignment horizontal="right" vertical="center"/>
    </xf>
    <xf numFmtId="0" fontId="52" fillId="0" borderId="26" xfId="0" applyNumberFormat="1" applyFont="1" applyFill="1" applyBorder="1" applyAlignment="1">
      <alignment horizontal="right" vertical="center"/>
    </xf>
    <xf numFmtId="0" fontId="52" fillId="0" borderId="22" xfId="0" applyNumberFormat="1" applyFont="1" applyFill="1" applyBorder="1" applyAlignment="1">
      <alignment horizontal="center" vertical="center"/>
    </xf>
    <xf numFmtId="180" fontId="52" fillId="0" borderId="0" xfId="0" applyNumberFormat="1" applyFont="1" applyFill="1" applyBorder="1" applyAlignment="1">
      <alignment horizontal="right" vertical="center"/>
    </xf>
    <xf numFmtId="0" fontId="41" fillId="0" borderId="73" xfId="0" applyFont="1" applyFill="1" applyBorder="1" applyAlignment="1">
      <alignment horizontal="center" vertical="center"/>
    </xf>
    <xf numFmtId="177" fontId="45" fillId="0" borderId="31" xfId="0" applyNumberFormat="1" applyFont="1" applyFill="1" applyBorder="1" applyAlignment="1" quotePrefix="1">
      <alignment horizontal="center" vertical="center"/>
    </xf>
    <xf numFmtId="180" fontId="52" fillId="0" borderId="75" xfId="0" applyNumberFormat="1" applyFont="1" applyFill="1" applyBorder="1" applyAlignment="1">
      <alignment horizontal="right" vertical="center"/>
    </xf>
    <xf numFmtId="180" fontId="44" fillId="0" borderId="73" xfId="0" applyNumberFormat="1" applyFont="1" applyFill="1" applyBorder="1" applyAlignment="1">
      <alignment horizontal="right" vertical="center"/>
    </xf>
    <xf numFmtId="177" fontId="45" fillId="0" borderId="33" xfId="0" applyNumberFormat="1" applyFont="1" applyFill="1" applyBorder="1" applyAlignment="1" quotePrefix="1">
      <alignment horizontal="center" vertical="center"/>
    </xf>
    <xf numFmtId="0" fontId="44" fillId="0" borderId="73" xfId="0" applyNumberFormat="1" applyFont="1" applyFill="1" applyBorder="1" applyAlignment="1">
      <alignment horizontal="center" vertical="center"/>
    </xf>
    <xf numFmtId="0" fontId="41" fillId="0" borderId="105" xfId="0" applyFont="1" applyFill="1" applyBorder="1" applyAlignment="1">
      <alignment horizontal="center" vertical="center"/>
    </xf>
    <xf numFmtId="0" fontId="47" fillId="0" borderId="106" xfId="0" applyFont="1" applyFill="1" applyBorder="1" applyAlignment="1">
      <alignment vertical="center"/>
    </xf>
    <xf numFmtId="0" fontId="56" fillId="0" borderId="106" xfId="0" applyFont="1" applyFill="1" applyBorder="1" applyAlignment="1">
      <alignment horizontal="left" vertical="center"/>
    </xf>
    <xf numFmtId="0" fontId="56" fillId="0" borderId="106" xfId="0" applyFont="1" applyFill="1" applyBorder="1" applyAlignment="1">
      <alignment horizontal="center" vertical="center"/>
    </xf>
    <xf numFmtId="176" fontId="45" fillId="0" borderId="107" xfId="0" applyNumberFormat="1" applyFont="1" applyFill="1" applyBorder="1" applyAlignment="1">
      <alignment horizontal="center" vertical="center"/>
    </xf>
    <xf numFmtId="180" fontId="52" fillId="0" borderId="108" xfId="0" applyNumberFormat="1" applyFont="1" applyBorder="1" applyAlignment="1">
      <alignment horizontal="right" vertical="center"/>
    </xf>
    <xf numFmtId="180" fontId="52" fillId="0" borderId="106" xfId="0" applyNumberFormat="1" applyFont="1" applyBorder="1" applyAlignment="1">
      <alignment horizontal="right" vertical="center"/>
    </xf>
    <xf numFmtId="178" fontId="52" fillId="0" borderId="106" xfId="0" applyNumberFormat="1" applyFont="1" applyBorder="1" applyAlignment="1">
      <alignment horizontal="center" vertical="center"/>
    </xf>
    <xf numFmtId="180" fontId="52" fillId="0" borderId="109" xfId="0" applyNumberFormat="1" applyFont="1" applyFill="1" applyBorder="1" applyAlignment="1">
      <alignment horizontal="right" vertical="center"/>
    </xf>
    <xf numFmtId="0" fontId="11" fillId="0" borderId="105" xfId="0" applyFont="1" applyBorder="1" applyAlignment="1">
      <alignment vertical="center"/>
    </xf>
    <xf numFmtId="176" fontId="45" fillId="0" borderId="110" xfId="0" applyNumberFormat="1" applyFont="1" applyFill="1" applyBorder="1" applyAlignment="1">
      <alignment horizontal="center" vertical="center"/>
    </xf>
    <xf numFmtId="186" fontId="52" fillId="0" borderId="111" xfId="0" applyNumberFormat="1" applyFont="1" applyFill="1" applyBorder="1" applyAlignment="1">
      <alignment horizontal="right" vertical="center"/>
    </xf>
    <xf numFmtId="186" fontId="52" fillId="0" borderId="106" xfId="0" applyNumberFormat="1" applyFont="1" applyFill="1" applyBorder="1" applyAlignment="1">
      <alignment horizontal="right" vertical="center"/>
    </xf>
    <xf numFmtId="186" fontId="52" fillId="0" borderId="109" xfId="0" applyNumberFormat="1" applyFont="1" applyFill="1" applyBorder="1" applyAlignment="1">
      <alignment horizontal="right" vertical="center"/>
    </xf>
    <xf numFmtId="0" fontId="44" fillId="0" borderId="105" xfId="0" applyNumberFormat="1" applyFont="1" applyFill="1" applyBorder="1" applyAlignment="1">
      <alignment horizontal="center" vertical="center"/>
    </xf>
    <xf numFmtId="0" fontId="44" fillId="21" borderId="112" xfId="0" applyFont="1" applyFill="1" applyBorder="1" applyAlignment="1">
      <alignment horizontal="center" vertical="center"/>
    </xf>
    <xf numFmtId="0" fontId="44" fillId="21" borderId="113" xfId="0" applyFont="1" applyFill="1" applyBorder="1" applyAlignment="1">
      <alignment horizontal="center" vertical="center"/>
    </xf>
    <xf numFmtId="0" fontId="44" fillId="21" borderId="47" xfId="0" applyFont="1" applyFill="1" applyBorder="1" applyAlignment="1">
      <alignment horizontal="center" vertical="center"/>
    </xf>
    <xf numFmtId="0" fontId="49" fillId="4" borderId="0" xfId="0" applyFont="1" applyFill="1" applyBorder="1" applyAlignment="1">
      <alignment horizontal="center" vertical="center"/>
    </xf>
    <xf numFmtId="0" fontId="44" fillId="21" borderId="114" xfId="0" applyFont="1" applyFill="1" applyBorder="1" applyAlignment="1">
      <alignment horizontal="center" vertical="center"/>
    </xf>
    <xf numFmtId="0" fontId="44" fillId="21" borderId="58" xfId="0" applyFont="1" applyFill="1" applyBorder="1" applyAlignment="1">
      <alignment horizontal="center" vertical="center"/>
    </xf>
    <xf numFmtId="0" fontId="44" fillId="21" borderId="115" xfId="0" applyFont="1" applyFill="1" applyBorder="1" applyAlignment="1">
      <alignment horizontal="center" vertical="center"/>
    </xf>
    <xf numFmtId="0" fontId="47" fillId="21" borderId="116" xfId="0" applyFont="1" applyFill="1" applyBorder="1" applyAlignment="1">
      <alignment horizontal="center" vertical="center"/>
    </xf>
    <xf numFmtId="0" fontId="47" fillId="21" borderId="60" xfId="0" applyFont="1" applyFill="1" applyBorder="1" applyAlignment="1">
      <alignment horizontal="center" vertical="center"/>
    </xf>
    <xf numFmtId="0" fontId="51" fillId="0" borderId="64" xfId="0" applyFont="1" applyFill="1" applyBorder="1" applyAlignment="1">
      <alignment horizontal="center" vertical="center"/>
    </xf>
    <xf numFmtId="0" fontId="41" fillId="0" borderId="30" xfId="0" applyFont="1" applyFill="1" applyBorder="1" applyAlignment="1">
      <alignment horizontal="left" vertical="center"/>
    </xf>
    <xf numFmtId="0" fontId="53" fillId="0" borderId="30" xfId="0" applyFont="1" applyFill="1" applyBorder="1" applyAlignment="1">
      <alignment horizontal="left" vertical="center"/>
    </xf>
    <xf numFmtId="0" fontId="53" fillId="0" borderId="30" xfId="0" applyFont="1" applyFill="1" applyBorder="1" applyAlignment="1">
      <alignment horizontal="center" vertical="center"/>
    </xf>
    <xf numFmtId="176" fontId="64" fillId="0" borderId="34" xfId="0" applyNumberFormat="1" applyFont="1" applyFill="1" applyBorder="1" applyAlignment="1">
      <alignment vertical="center"/>
    </xf>
    <xf numFmtId="182" fontId="65" fillId="0" borderId="43" xfId="0" applyNumberFormat="1" applyFont="1" applyFill="1" applyBorder="1" applyAlignment="1">
      <alignment horizontal="center" vertical="center"/>
    </xf>
    <xf numFmtId="0" fontId="66" fillId="0" borderId="39" xfId="0" applyNumberFormat="1" applyFont="1" applyFill="1" applyBorder="1" applyAlignment="1">
      <alignment horizontal="center" vertical="center"/>
    </xf>
    <xf numFmtId="181" fontId="66" fillId="0" borderId="65" xfId="0" applyNumberFormat="1" applyFont="1" applyFill="1" applyBorder="1" applyAlignment="1">
      <alignment horizontal="center" vertical="center"/>
    </xf>
    <xf numFmtId="181" fontId="66" fillId="0" borderId="30" xfId="0" applyNumberFormat="1" applyFont="1" applyFill="1" applyBorder="1" applyAlignment="1">
      <alignment horizontal="center" vertical="center"/>
    </xf>
    <xf numFmtId="186" fontId="66" fillId="0" borderId="34" xfId="0" applyNumberFormat="1" applyFont="1" applyFill="1" applyBorder="1" applyAlignment="1">
      <alignment horizontal="right" vertical="center"/>
    </xf>
    <xf numFmtId="186" fontId="66" fillId="0" borderId="64" xfId="0" applyNumberFormat="1" applyFont="1" applyFill="1" applyBorder="1" applyAlignment="1">
      <alignment horizontal="right" vertical="center"/>
    </xf>
    <xf numFmtId="186" fontId="66" fillId="0" borderId="117" xfId="0" applyNumberFormat="1" applyFont="1" applyFill="1" applyBorder="1" applyAlignment="1">
      <alignment horizontal="right" vertical="center"/>
    </xf>
    <xf numFmtId="186" fontId="64" fillId="0" borderId="0" xfId="0" applyNumberFormat="1" applyFont="1" applyFill="1" applyBorder="1" applyAlignment="1">
      <alignment vertical="center"/>
    </xf>
    <xf numFmtId="0" fontId="51" fillId="0" borderId="73" xfId="0" applyFont="1" applyFill="1" applyBorder="1" applyAlignment="1">
      <alignment horizontal="center" vertical="center"/>
    </xf>
    <xf numFmtId="0" fontId="41" fillId="0" borderId="22" xfId="0" applyFont="1" applyFill="1" applyBorder="1" applyAlignment="1">
      <alignment vertical="center"/>
    </xf>
    <xf numFmtId="0" fontId="53" fillId="0" borderId="22" xfId="0" applyFont="1" applyFill="1" applyBorder="1" applyAlignment="1">
      <alignment horizontal="left" vertical="center"/>
    </xf>
    <xf numFmtId="0" fontId="53" fillId="0" borderId="22" xfId="0" applyFont="1" applyFill="1" applyBorder="1" applyAlignment="1">
      <alignment horizontal="center" vertical="center"/>
    </xf>
    <xf numFmtId="176" fontId="64" fillId="0" borderId="31" xfId="0" applyNumberFormat="1" applyFont="1" applyFill="1" applyBorder="1" applyAlignment="1">
      <alignment vertical="center"/>
    </xf>
    <xf numFmtId="182" fontId="65" fillId="0" borderId="44" xfId="0" applyNumberFormat="1" applyFont="1" applyFill="1" applyBorder="1" applyAlignment="1" quotePrefix="1">
      <alignment horizontal="center" vertical="center"/>
    </xf>
    <xf numFmtId="0" fontId="66" fillId="0" borderId="28" xfId="0" applyNumberFormat="1" applyFont="1" applyFill="1" applyBorder="1" applyAlignment="1">
      <alignment horizontal="center" vertical="center"/>
    </xf>
    <xf numFmtId="181" fontId="66" fillId="0" borderId="22" xfId="0" applyNumberFormat="1" applyFont="1" applyFill="1" applyBorder="1" applyAlignment="1">
      <alignment horizontal="center" vertical="center"/>
    </xf>
    <xf numFmtId="186" fontId="66" fillId="0" borderId="31" xfId="0" applyNumberFormat="1" applyFont="1" applyFill="1" applyBorder="1" applyAlignment="1">
      <alignment horizontal="right" vertical="center"/>
    </xf>
    <xf numFmtId="186" fontId="66" fillId="0" borderId="73" xfId="0" applyNumberFormat="1" applyFont="1" applyFill="1" applyBorder="1" applyAlignment="1">
      <alignment horizontal="right" vertical="center"/>
    </xf>
    <xf numFmtId="186" fontId="66" fillId="0" borderId="118" xfId="0" applyNumberFormat="1" applyFont="1" applyFill="1" applyBorder="1" applyAlignment="1">
      <alignment horizontal="right" vertical="center"/>
    </xf>
    <xf numFmtId="179" fontId="66" fillId="0" borderId="0" xfId="0" applyNumberFormat="1" applyFont="1" applyFill="1" applyBorder="1" applyAlignment="1">
      <alignment horizontal="center" vertical="center"/>
    </xf>
    <xf numFmtId="0" fontId="64" fillId="0" borderId="0" xfId="0" applyFont="1" applyFill="1" applyBorder="1" applyAlignment="1">
      <alignment vertical="center"/>
    </xf>
    <xf numFmtId="182" fontId="65" fillId="0" borderId="44" xfId="0" applyNumberFormat="1" applyFont="1" applyFill="1" applyBorder="1" applyAlignment="1">
      <alignment horizontal="center" vertical="center"/>
    </xf>
    <xf numFmtId="0" fontId="41" fillId="0" borderId="22" xfId="0" applyFont="1" applyFill="1" applyBorder="1" applyAlignment="1">
      <alignment vertical="center"/>
    </xf>
    <xf numFmtId="0" fontId="53" fillId="0" borderId="22" xfId="0" applyFont="1" applyFill="1" applyBorder="1" applyAlignment="1">
      <alignment vertical="center"/>
    </xf>
    <xf numFmtId="176" fontId="64" fillId="0" borderId="33" xfId="0" applyNumberFormat="1" applyFont="1" applyFill="1" applyBorder="1" applyAlignment="1">
      <alignment vertical="center"/>
    </xf>
    <xf numFmtId="0" fontId="53" fillId="0" borderId="22" xfId="0" applyFont="1" applyFill="1" applyBorder="1" applyAlignment="1">
      <alignment vertical="center"/>
    </xf>
    <xf numFmtId="0" fontId="41" fillId="0" borderId="22" xfId="0" applyFont="1" applyFill="1" applyBorder="1" applyAlignment="1">
      <alignment horizontal="left" vertical="center"/>
    </xf>
    <xf numFmtId="177" fontId="64" fillId="0" borderId="31" xfId="0" applyNumberFormat="1" applyFont="1" applyFill="1" applyBorder="1" applyAlignment="1">
      <alignment vertical="center"/>
    </xf>
    <xf numFmtId="186" fontId="66" fillId="0" borderId="0" xfId="0" applyNumberFormat="1" applyFont="1" applyFill="1" applyBorder="1" applyAlignment="1">
      <alignment horizontal="right" vertical="center"/>
    </xf>
    <xf numFmtId="186" fontId="52" fillId="0" borderId="0" xfId="0" applyNumberFormat="1" applyFont="1" applyFill="1" applyBorder="1" applyAlignment="1">
      <alignment horizontal="center" vertical="center"/>
    </xf>
    <xf numFmtId="176" fontId="64" fillId="0" borderId="31" xfId="0" applyNumberFormat="1" applyFont="1" applyFill="1" applyBorder="1" applyAlignment="1">
      <alignment horizontal="right" vertical="center"/>
    </xf>
    <xf numFmtId="180" fontId="66" fillId="0" borderId="73" xfId="0" applyNumberFormat="1" applyFont="1" applyFill="1" applyBorder="1" applyAlignment="1">
      <alignment horizontal="right" vertical="center"/>
    </xf>
    <xf numFmtId="0" fontId="64" fillId="0" borderId="0" xfId="0" applyFont="1" applyFill="1" applyBorder="1" applyAlignment="1">
      <alignment horizontal="left" vertical="center"/>
    </xf>
    <xf numFmtId="176" fontId="53" fillId="0" borderId="31" xfId="0" applyNumberFormat="1" applyFont="1" applyFill="1" applyBorder="1" applyAlignment="1">
      <alignment horizontal="center" vertical="center"/>
    </xf>
    <xf numFmtId="0" fontId="45" fillId="0" borderId="0" xfId="0" applyFont="1" applyBorder="1" applyAlignment="1">
      <alignment vertical="center"/>
    </xf>
    <xf numFmtId="176" fontId="64" fillId="0" borderId="22" xfId="0" applyNumberFormat="1" applyFont="1" applyFill="1" applyBorder="1" applyAlignment="1">
      <alignment horizontal="right" vertical="center"/>
    </xf>
    <xf numFmtId="0" fontId="66" fillId="0" borderId="22" xfId="0" applyNumberFormat="1" applyFont="1" applyFill="1" applyBorder="1" applyAlignment="1">
      <alignment horizontal="center" vertical="center"/>
    </xf>
    <xf numFmtId="0" fontId="64" fillId="0" borderId="0" xfId="0" applyFont="1" applyFill="1" applyBorder="1" applyAlignment="1">
      <alignment vertical="center"/>
    </xf>
    <xf numFmtId="0" fontId="66" fillId="0" borderId="74" xfId="0" applyNumberFormat="1" applyFont="1" applyFill="1" applyBorder="1" applyAlignment="1">
      <alignment horizontal="center" vertical="center"/>
    </xf>
    <xf numFmtId="0" fontId="51" fillId="25" borderId="103" xfId="0" applyFont="1" applyFill="1" applyBorder="1" applyAlignment="1">
      <alignment horizontal="center" vertical="center"/>
    </xf>
    <xf numFmtId="0" fontId="44" fillId="25" borderId="47" xfId="0" applyFont="1" applyFill="1" applyBorder="1" applyAlignment="1">
      <alignment vertical="center"/>
    </xf>
    <xf numFmtId="0" fontId="53" fillId="25" borderId="47" xfId="0" applyFont="1" applyFill="1" applyBorder="1" applyAlignment="1">
      <alignment horizontal="left" vertical="center"/>
    </xf>
    <xf numFmtId="0" fontId="53" fillId="25" borderId="47" xfId="0" applyFont="1" applyFill="1" applyBorder="1" applyAlignment="1">
      <alignment horizontal="center" vertical="center"/>
    </xf>
    <xf numFmtId="176" fontId="53" fillId="25" borderId="47" xfId="0" applyNumberFormat="1" applyFont="1" applyFill="1" applyBorder="1" applyAlignment="1">
      <alignment horizontal="right" vertical="center"/>
    </xf>
    <xf numFmtId="180" fontId="64" fillId="25" borderId="47" xfId="0" applyNumberFormat="1" applyFont="1" applyFill="1" applyBorder="1" applyAlignment="1">
      <alignment horizontal="right" vertical="center"/>
    </xf>
    <xf numFmtId="0" fontId="52" fillId="25" borderId="47" xfId="0" applyNumberFormat="1" applyFont="1" applyFill="1" applyBorder="1" applyAlignment="1">
      <alignment horizontal="right" vertical="center"/>
    </xf>
    <xf numFmtId="0" fontId="45" fillId="25" borderId="47" xfId="0" applyNumberFormat="1" applyFont="1" applyFill="1" applyBorder="1" applyAlignment="1">
      <alignment horizontal="right" vertical="center"/>
    </xf>
    <xf numFmtId="180" fontId="52" fillId="25" borderId="47" xfId="0" applyNumberFormat="1" applyFont="1" applyFill="1" applyBorder="1" applyAlignment="1">
      <alignment horizontal="right" vertical="center"/>
    </xf>
    <xf numFmtId="178" fontId="52" fillId="25" borderId="47" xfId="0" applyNumberFormat="1" applyFont="1" applyFill="1" applyBorder="1" applyAlignment="1">
      <alignment horizontal="right" vertical="center"/>
    </xf>
    <xf numFmtId="180" fontId="44" fillId="25" borderId="47" xfId="0" applyNumberFormat="1" applyFont="1" applyFill="1" applyBorder="1" applyAlignment="1">
      <alignment horizontal="right" vertical="center"/>
    </xf>
    <xf numFmtId="180" fontId="64" fillId="25" borderId="119" xfId="0" applyNumberFormat="1" applyFont="1" applyFill="1" applyBorder="1" applyAlignment="1">
      <alignment horizontal="right" vertical="center"/>
    </xf>
    <xf numFmtId="0" fontId="51" fillId="25" borderId="68" xfId="0" applyFont="1" applyFill="1" applyBorder="1" applyAlignment="1">
      <alignment horizontal="center" vertical="center"/>
    </xf>
    <xf numFmtId="56" fontId="47" fillId="25" borderId="0" xfId="0" applyNumberFormat="1" applyFont="1" applyFill="1" applyBorder="1" applyAlignment="1">
      <alignment vertical="center"/>
    </xf>
    <xf numFmtId="0" fontId="47" fillId="25" borderId="0" xfId="0" applyFont="1" applyFill="1" applyBorder="1" applyAlignment="1">
      <alignment vertical="center"/>
    </xf>
    <xf numFmtId="0" fontId="47" fillId="25" borderId="120" xfId="0" applyFont="1" applyFill="1" applyBorder="1" applyAlignment="1">
      <alignment vertical="center"/>
    </xf>
    <xf numFmtId="56" fontId="47" fillId="25" borderId="120" xfId="0" applyNumberFormat="1" applyFont="1" applyFill="1" applyBorder="1" applyAlignment="1">
      <alignment vertical="center"/>
    </xf>
    <xf numFmtId="0" fontId="51" fillId="25" borderId="104" xfId="0" applyFont="1" applyFill="1" applyBorder="1" applyAlignment="1">
      <alignment horizontal="center" vertical="center"/>
    </xf>
    <xf numFmtId="56" fontId="47" fillId="25" borderId="50" xfId="0" applyNumberFormat="1" applyFont="1" applyFill="1" applyBorder="1" applyAlignment="1">
      <alignment vertical="center"/>
    </xf>
    <xf numFmtId="0" fontId="44" fillId="25" borderId="50" xfId="0" applyFont="1" applyFill="1" applyBorder="1" applyAlignment="1">
      <alignment vertical="center"/>
    </xf>
    <xf numFmtId="0" fontId="44" fillId="25" borderId="121" xfId="0" applyFont="1" applyFill="1" applyBorder="1" applyAlignment="1">
      <alignment vertical="center"/>
    </xf>
    <xf numFmtId="0" fontId="35"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70" fillId="0" borderId="0" xfId="0" applyFont="1" applyFill="1" applyBorder="1" applyAlignment="1">
      <alignment vertical="center"/>
    </xf>
    <xf numFmtId="0" fontId="70" fillId="0" borderId="122" xfId="0" applyFont="1" applyFill="1" applyBorder="1" applyAlignment="1">
      <alignment vertical="center"/>
    </xf>
    <xf numFmtId="0" fontId="10" fillId="0" borderId="0" xfId="0" applyFont="1" applyFill="1" applyBorder="1" applyAlignment="1">
      <alignment vertical="top"/>
    </xf>
    <xf numFmtId="0" fontId="14" fillId="0" borderId="50" xfId="0" applyFont="1" applyFill="1" applyBorder="1" applyAlignment="1">
      <alignment vertical="center"/>
    </xf>
    <xf numFmtId="0" fontId="7" fillId="7" borderId="51"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123" xfId="0" applyFont="1" applyFill="1" applyBorder="1" applyAlignment="1">
      <alignment horizontal="center" vertical="center"/>
    </xf>
    <xf numFmtId="0" fontId="7" fillId="7" borderId="56"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60" xfId="0" applyFont="1" applyFill="1" applyBorder="1" applyAlignment="1">
      <alignment horizontal="center" vertical="center"/>
    </xf>
    <xf numFmtId="0" fontId="49" fillId="0" borderId="30" xfId="0" applyFont="1" applyFill="1" applyBorder="1" applyAlignment="1">
      <alignment horizontal="center" vertical="center"/>
    </xf>
    <xf numFmtId="176" fontId="56" fillId="0" borderId="34" xfId="0" applyNumberFormat="1" applyFont="1" applyFill="1" applyBorder="1" applyAlignment="1">
      <alignment horizontal="center" vertical="center"/>
    </xf>
    <xf numFmtId="180" fontId="50" fillId="0" borderId="39" xfId="0" applyNumberFormat="1" applyFont="1" applyBorder="1" applyAlignment="1">
      <alignment horizontal="right" vertical="center"/>
    </xf>
    <xf numFmtId="180" fontId="56" fillId="0" borderId="27" xfId="0" applyNumberFormat="1" applyFont="1" applyFill="1" applyBorder="1" applyAlignment="1">
      <alignment horizontal="right" vertical="center"/>
    </xf>
    <xf numFmtId="180" fontId="56" fillId="0" borderId="30" xfId="0" applyNumberFormat="1" applyFont="1" applyFill="1" applyBorder="1" applyAlignment="1">
      <alignment horizontal="right" vertical="center"/>
    </xf>
    <xf numFmtId="178" fontId="56" fillId="0" borderId="27" xfId="0" applyNumberFormat="1" applyFont="1" applyFill="1" applyBorder="1" applyAlignment="1">
      <alignment horizontal="center" vertical="center"/>
    </xf>
    <xf numFmtId="180" fontId="9" fillId="0" borderId="34" xfId="0" applyNumberFormat="1" applyFont="1" applyBorder="1" applyAlignment="1">
      <alignment horizontal="left" vertical="center"/>
    </xf>
    <xf numFmtId="180" fontId="56" fillId="0" borderId="34" xfId="0" applyNumberFormat="1" applyFont="1" applyBorder="1" applyAlignment="1">
      <alignment horizontal="center" vertical="center"/>
    </xf>
    <xf numFmtId="0" fontId="56" fillId="0" borderId="39" xfId="0" applyNumberFormat="1" applyFont="1" applyFill="1" applyBorder="1" applyAlignment="1">
      <alignment horizontal="center" vertical="center"/>
    </xf>
    <xf numFmtId="0" fontId="56" fillId="0" borderId="67" xfId="0" applyNumberFormat="1" applyFont="1" applyFill="1" applyBorder="1" applyAlignment="1">
      <alignment horizontal="center" vertical="center"/>
    </xf>
    <xf numFmtId="0" fontId="50" fillId="0" borderId="0" xfId="0" applyNumberFormat="1" applyFont="1" applyFill="1" applyBorder="1" applyAlignment="1">
      <alignment horizontal="right" vertical="center"/>
    </xf>
    <xf numFmtId="0" fontId="49" fillId="0" borderId="22" xfId="0" applyFont="1" applyFill="1" applyBorder="1" applyAlignment="1">
      <alignment horizontal="center" vertical="center"/>
    </xf>
    <xf numFmtId="176" fontId="56" fillId="0" borderId="31" xfId="0" applyNumberFormat="1" applyFont="1" applyFill="1" applyBorder="1" applyAlignment="1">
      <alignment horizontal="center" vertical="center"/>
    </xf>
    <xf numFmtId="180" fontId="50" fillId="0" borderId="28" xfId="0" applyNumberFormat="1" applyFont="1" applyBorder="1" applyAlignment="1">
      <alignment horizontal="right" vertical="center"/>
    </xf>
    <xf numFmtId="180" fontId="56" fillId="0" borderId="26" xfId="0" applyNumberFormat="1" applyFont="1" applyFill="1" applyBorder="1" applyAlignment="1">
      <alignment horizontal="right" vertical="center"/>
    </xf>
    <xf numFmtId="180" fontId="56" fillId="0" borderId="22" xfId="0" applyNumberFormat="1" applyFont="1" applyFill="1" applyBorder="1" applyAlignment="1">
      <alignment horizontal="right" vertical="center"/>
    </xf>
    <xf numFmtId="178" fontId="56" fillId="0" borderId="26" xfId="0" applyNumberFormat="1" applyFont="1" applyFill="1" applyBorder="1" applyAlignment="1">
      <alignment horizontal="center" vertical="center"/>
    </xf>
    <xf numFmtId="180" fontId="9" fillId="0" borderId="31" xfId="0" applyNumberFormat="1" applyFont="1" applyBorder="1" applyAlignment="1">
      <alignment horizontal="center" vertical="center"/>
    </xf>
    <xf numFmtId="180" fontId="56" fillId="0" borderId="31" xfId="0" applyNumberFormat="1" applyFont="1" applyFill="1" applyBorder="1" applyAlignment="1">
      <alignment horizontal="center" vertical="center"/>
    </xf>
    <xf numFmtId="0" fontId="56" fillId="0" borderId="28" xfId="0" applyNumberFormat="1" applyFont="1" applyFill="1" applyBorder="1" applyAlignment="1">
      <alignment horizontal="center" vertical="center"/>
    </xf>
    <xf numFmtId="0" fontId="56" fillId="0" borderId="75" xfId="0" applyNumberFormat="1" applyFont="1" applyFill="1" applyBorder="1" applyAlignment="1">
      <alignment horizontal="center" vertical="center"/>
    </xf>
    <xf numFmtId="180" fontId="56" fillId="0" borderId="26" xfId="0" applyNumberFormat="1" applyFont="1" applyBorder="1" applyAlignment="1">
      <alignment horizontal="right" vertical="center"/>
    </xf>
    <xf numFmtId="180" fontId="56" fillId="0" borderId="22" xfId="0" applyNumberFormat="1" applyFont="1" applyBorder="1" applyAlignment="1">
      <alignment horizontal="right" vertical="center"/>
    </xf>
    <xf numFmtId="180" fontId="9" fillId="0" borderId="31" xfId="0" applyNumberFormat="1" applyFont="1" applyBorder="1" applyAlignment="1">
      <alignment horizontal="left" vertical="center"/>
    </xf>
    <xf numFmtId="177" fontId="56" fillId="0" borderId="33" xfId="0" applyNumberFormat="1" applyFont="1" applyFill="1" applyBorder="1" applyAlignment="1" quotePrefix="1">
      <alignment horizontal="center" vertical="center"/>
    </xf>
    <xf numFmtId="177" fontId="56" fillId="0" borderId="31" xfId="0" applyNumberFormat="1" applyFont="1" applyFill="1" applyBorder="1" applyAlignment="1">
      <alignment horizontal="center" vertical="center"/>
    </xf>
    <xf numFmtId="180" fontId="9" fillId="0" borderId="22" xfId="0" applyNumberFormat="1" applyFont="1" applyBorder="1" applyAlignment="1">
      <alignment horizontal="center" vertical="center"/>
    </xf>
    <xf numFmtId="180" fontId="50" fillId="0" borderId="28" xfId="0" applyNumberFormat="1" applyFont="1" applyFill="1" applyBorder="1" applyAlignment="1">
      <alignment horizontal="right" vertical="center"/>
    </xf>
    <xf numFmtId="176" fontId="56" fillId="0" borderId="33" xfId="0" applyNumberFormat="1" applyFont="1" applyFill="1" applyBorder="1" applyAlignment="1">
      <alignment horizontal="center" vertical="center"/>
    </xf>
    <xf numFmtId="0" fontId="56" fillId="0" borderId="0" xfId="0" applyNumberFormat="1" applyFont="1" applyFill="1" applyBorder="1" applyAlignment="1">
      <alignment horizontal="right" vertical="center"/>
    </xf>
    <xf numFmtId="0" fontId="9" fillId="0" borderId="22" xfId="0" applyFont="1" applyFill="1" applyBorder="1" applyAlignment="1">
      <alignment vertical="center"/>
    </xf>
    <xf numFmtId="180" fontId="9" fillId="0" borderId="22" xfId="0" applyNumberFormat="1" applyFont="1" applyBorder="1" applyAlignment="1">
      <alignment horizontal="left" vertical="center"/>
    </xf>
    <xf numFmtId="180" fontId="56" fillId="0" borderId="31" xfId="0" applyNumberFormat="1" applyFont="1" applyBorder="1" applyAlignment="1">
      <alignment horizontal="center" vertical="center"/>
    </xf>
    <xf numFmtId="0" fontId="50" fillId="0" borderId="28" xfId="0" applyNumberFormat="1" applyFont="1" applyFill="1" applyBorder="1" applyAlignment="1">
      <alignment horizontal="center" vertical="center"/>
    </xf>
    <xf numFmtId="0" fontId="50" fillId="0" borderId="75" xfId="0" applyNumberFormat="1" applyFont="1" applyFill="1" applyBorder="1" applyAlignment="1">
      <alignment horizontal="center" vertical="center"/>
    </xf>
    <xf numFmtId="0" fontId="50" fillId="24" borderId="103" xfId="0" applyFont="1" applyFill="1" applyBorder="1" applyAlignment="1">
      <alignment horizontal="center"/>
    </xf>
    <xf numFmtId="0" fontId="72" fillId="24" borderId="124" xfId="0" applyFont="1" applyFill="1" applyBorder="1" applyAlignment="1">
      <alignment horizontal="center" vertical="center"/>
    </xf>
    <xf numFmtId="0" fontId="50" fillId="24" borderId="0" xfId="0" applyFont="1" applyFill="1" applyBorder="1" applyAlignment="1">
      <alignment vertical="center"/>
    </xf>
    <xf numFmtId="0" fontId="73" fillId="24" borderId="0" xfId="0" applyFont="1" applyFill="1" applyBorder="1" applyAlignment="1">
      <alignment horizontal="left" vertical="center"/>
    </xf>
    <xf numFmtId="180" fontId="50" fillId="24" borderId="0" xfId="0" applyNumberFormat="1" applyFont="1" applyFill="1" applyBorder="1" applyAlignment="1">
      <alignment horizontal="left" vertical="center"/>
    </xf>
    <xf numFmtId="180" fontId="56" fillId="24" borderId="0" xfId="0" applyNumberFormat="1" applyFont="1" applyFill="1" applyBorder="1" applyAlignment="1">
      <alignment horizontal="center" vertical="center"/>
    </xf>
    <xf numFmtId="0" fontId="72" fillId="24" borderId="125" xfId="0" applyFont="1" applyFill="1" applyBorder="1" applyAlignment="1">
      <alignment horizontal="center" vertical="center"/>
    </xf>
    <xf numFmtId="0" fontId="10" fillId="24" borderId="68" xfId="0" applyFont="1" applyFill="1" applyBorder="1" applyAlignment="1">
      <alignment vertical="center"/>
    </xf>
    <xf numFmtId="0" fontId="10" fillId="24" borderId="0" xfId="0" applyFont="1" applyFill="1" applyBorder="1" applyAlignment="1">
      <alignment vertical="center"/>
    </xf>
    <xf numFmtId="0" fontId="10" fillId="24" borderId="0" xfId="0" applyFont="1" applyFill="1" applyBorder="1" applyAlignment="1">
      <alignment horizontal="center" vertical="center"/>
    </xf>
    <xf numFmtId="0" fontId="72" fillId="24" borderId="126" xfId="0" applyFont="1" applyFill="1" applyBorder="1" applyAlignment="1">
      <alignment horizontal="center" vertical="center"/>
    </xf>
    <xf numFmtId="0" fontId="50" fillId="24" borderId="104" xfId="0" applyFont="1" applyFill="1" applyBorder="1" applyAlignment="1">
      <alignment horizontal="center" vertical="center"/>
    </xf>
    <xf numFmtId="0" fontId="10" fillId="24" borderId="50" xfId="0" applyFont="1" applyFill="1" applyBorder="1" applyAlignment="1">
      <alignment vertical="center"/>
    </xf>
    <xf numFmtId="0" fontId="10" fillId="24" borderId="5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50" fillId="0" borderId="0" xfId="0" applyFont="1" applyBorder="1" applyAlignment="1">
      <alignment vertical="center"/>
    </xf>
    <xf numFmtId="0" fontId="75" fillId="0" borderId="68" xfId="0" applyFont="1" applyFill="1" applyBorder="1" applyAlignment="1">
      <alignment vertical="center"/>
    </xf>
    <xf numFmtId="0" fontId="75" fillId="0" borderId="0" xfId="0" applyFont="1" applyFill="1" applyBorder="1" applyAlignment="1">
      <alignment vertical="center"/>
    </xf>
    <xf numFmtId="0" fontId="76" fillId="0" borderId="68" xfId="0" applyFont="1" applyFill="1" applyBorder="1" applyAlignment="1">
      <alignment vertical="center"/>
    </xf>
    <xf numFmtId="0" fontId="76" fillId="0" borderId="0" xfId="0" applyFont="1" applyFill="1" applyBorder="1" applyAlignment="1">
      <alignment vertical="center"/>
    </xf>
    <xf numFmtId="0" fontId="7" fillId="0" borderId="0" xfId="0" applyFont="1" applyBorder="1" applyAlignment="1">
      <alignment vertical="center"/>
    </xf>
    <xf numFmtId="0" fontId="7" fillId="21" borderId="37" xfId="0" applyFont="1" applyFill="1" applyBorder="1" applyAlignment="1">
      <alignment horizontal="center" vertical="center"/>
    </xf>
    <xf numFmtId="0" fontId="9" fillId="0" borderId="0" xfId="0" applyFont="1" applyBorder="1" applyAlignment="1">
      <alignment vertical="center"/>
    </xf>
    <xf numFmtId="0" fontId="7" fillId="21" borderId="25" xfId="0" applyFont="1" applyFill="1" applyBorder="1" applyAlignment="1">
      <alignment horizontal="center" vertical="center"/>
    </xf>
    <xf numFmtId="0" fontId="10" fillId="23" borderId="115" xfId="0" applyFont="1" applyFill="1" applyBorder="1" applyAlignment="1">
      <alignment horizontal="center" vertical="center"/>
    </xf>
    <xf numFmtId="0" fontId="10" fillId="23" borderId="58" xfId="0" applyFont="1" applyFill="1" applyBorder="1" applyAlignment="1">
      <alignment horizontal="center" vertical="center"/>
    </xf>
    <xf numFmtId="0" fontId="10" fillId="23" borderId="38" xfId="0" applyFont="1" applyFill="1" applyBorder="1" applyAlignment="1">
      <alignment horizontal="center" vertical="center"/>
    </xf>
    <xf numFmtId="0" fontId="10" fillId="23" borderId="59" xfId="0" applyFont="1" applyFill="1" applyBorder="1" applyAlignment="1">
      <alignment horizontal="center" vertical="center"/>
    </xf>
    <xf numFmtId="0" fontId="9" fillId="0" borderId="30" xfId="0" applyFont="1" applyFill="1" applyBorder="1" applyAlignment="1">
      <alignment vertical="center"/>
    </xf>
    <xf numFmtId="176" fontId="9" fillId="0" borderId="34" xfId="0" applyNumberFormat="1" applyFont="1" applyFill="1" applyBorder="1" applyAlignment="1">
      <alignment horizontal="right" vertical="center"/>
    </xf>
    <xf numFmtId="179" fontId="9" fillId="0" borderId="39" xfId="0" applyNumberFormat="1" applyFont="1" applyFill="1" applyBorder="1" applyAlignment="1" quotePrefix="1">
      <alignment vertical="center"/>
    </xf>
    <xf numFmtId="180" fontId="9" fillId="0" borderId="30" xfId="0" applyNumberFormat="1" applyFont="1" applyFill="1" applyBorder="1" applyAlignment="1">
      <alignment vertical="center"/>
    </xf>
    <xf numFmtId="178" fontId="9" fillId="0" borderId="30" xfId="0" applyNumberFormat="1" applyFont="1" applyFill="1" applyBorder="1" applyAlignment="1">
      <alignment vertical="center"/>
    </xf>
    <xf numFmtId="180" fontId="9" fillId="0" borderId="40" xfId="0" applyNumberFormat="1" applyFont="1" applyFill="1" applyBorder="1" applyAlignment="1">
      <alignment vertical="center"/>
    </xf>
    <xf numFmtId="0" fontId="9" fillId="0" borderId="36" xfId="0" applyNumberFormat="1" applyFont="1" applyFill="1" applyBorder="1" applyAlignment="1">
      <alignment horizontal="right" vertical="center"/>
    </xf>
    <xf numFmtId="0" fontId="9" fillId="0" borderId="40" xfId="0" applyNumberFormat="1" applyFont="1" applyFill="1" applyBorder="1" applyAlignment="1">
      <alignment horizontal="right" vertical="center"/>
    </xf>
    <xf numFmtId="179" fontId="9" fillId="0" borderId="28" xfId="0" applyNumberFormat="1" applyFont="1" applyFill="1" applyBorder="1" applyAlignment="1">
      <alignment vertical="center"/>
    </xf>
    <xf numFmtId="180" fontId="9" fillId="0" borderId="22" xfId="0" applyNumberFormat="1" applyFont="1" applyFill="1" applyBorder="1" applyAlignment="1">
      <alignment vertical="center"/>
    </xf>
    <xf numFmtId="178" fontId="9" fillId="0" borderId="22" xfId="0" applyNumberFormat="1" applyFont="1" applyFill="1" applyBorder="1" applyAlignment="1">
      <alignment vertical="center"/>
    </xf>
    <xf numFmtId="180" fontId="9" fillId="0" borderId="33" xfId="0" applyNumberFormat="1" applyFont="1" applyFill="1" applyBorder="1" applyAlignment="1">
      <alignment vertical="center"/>
    </xf>
    <xf numFmtId="0" fontId="9" fillId="0" borderId="32" xfId="0" applyNumberFormat="1" applyFont="1" applyFill="1" applyBorder="1" applyAlignment="1">
      <alignment horizontal="right" vertical="center"/>
    </xf>
    <xf numFmtId="0" fontId="9" fillId="0" borderId="33" xfId="0" applyNumberFormat="1" applyFont="1" applyFill="1" applyBorder="1" applyAlignment="1">
      <alignment horizontal="right" vertical="center"/>
    </xf>
    <xf numFmtId="0" fontId="114" fillId="0" borderId="22" xfId="0" applyFont="1" applyBorder="1" applyAlignment="1">
      <alignment vertical="center"/>
    </xf>
    <xf numFmtId="0" fontId="115" fillId="0" borderId="22" xfId="0" applyFont="1" applyBorder="1" applyAlignment="1">
      <alignment vertical="center"/>
    </xf>
    <xf numFmtId="0" fontId="113" fillId="0" borderId="22" xfId="0" applyFont="1" applyBorder="1" applyAlignment="1">
      <alignment horizontal="center" vertical="center"/>
    </xf>
    <xf numFmtId="176" fontId="9" fillId="0" borderId="31" xfId="0" applyNumberFormat="1" applyFont="1" applyBorder="1" applyAlignment="1">
      <alignment vertical="center"/>
    </xf>
    <xf numFmtId="180" fontId="9" fillId="0" borderId="22" xfId="0" applyNumberFormat="1" applyFont="1" applyBorder="1" applyAlignment="1">
      <alignment vertical="center"/>
    </xf>
    <xf numFmtId="188" fontId="9" fillId="0" borderId="22" xfId="0" applyNumberFormat="1" applyFont="1" applyFill="1" applyBorder="1" applyAlignment="1">
      <alignment vertical="center"/>
    </xf>
    <xf numFmtId="0" fontId="9" fillId="0" borderId="28"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9" fillId="0" borderId="71" xfId="0" applyNumberFormat="1" applyFont="1" applyFill="1" applyBorder="1" applyAlignment="1">
      <alignment horizontal="right" vertical="center"/>
    </xf>
    <xf numFmtId="0" fontId="9" fillId="0" borderId="26" xfId="0" applyNumberFormat="1" applyFont="1" applyFill="1" applyBorder="1" applyAlignment="1">
      <alignment horizontal="right" vertical="center"/>
    </xf>
    <xf numFmtId="176" fontId="9" fillId="0" borderId="22" xfId="0" applyNumberFormat="1" applyFont="1" applyFill="1" applyBorder="1" applyAlignment="1">
      <alignment vertical="center"/>
    </xf>
    <xf numFmtId="0" fontId="9" fillId="0" borderId="29" xfId="0" applyNumberFormat="1" applyFont="1" applyFill="1" applyBorder="1" applyAlignment="1">
      <alignment horizontal="right" vertical="center"/>
    </xf>
    <xf numFmtId="0" fontId="10" fillId="0" borderId="69" xfId="0" applyFont="1" applyFill="1" applyBorder="1" applyAlignment="1">
      <alignment vertical="center"/>
    </xf>
    <xf numFmtId="0" fontId="9" fillId="0" borderId="69" xfId="0" applyFont="1" applyFill="1" applyBorder="1" applyAlignment="1">
      <alignment horizontal="left" vertical="center"/>
    </xf>
    <xf numFmtId="0" fontId="9" fillId="0" borderId="69" xfId="0" applyFont="1" applyFill="1" applyBorder="1" applyAlignment="1">
      <alignment horizontal="center" vertical="center"/>
    </xf>
    <xf numFmtId="177" fontId="9" fillId="0" borderId="90" xfId="0" applyNumberFormat="1" applyFont="1" applyFill="1" applyBorder="1" applyAlignment="1">
      <alignment vertical="center"/>
    </xf>
    <xf numFmtId="176" fontId="9" fillId="0" borderId="33" xfId="0" applyNumberFormat="1" applyFont="1" applyFill="1" applyBorder="1" applyAlignment="1">
      <alignment vertical="center"/>
    </xf>
    <xf numFmtId="0" fontId="9" fillId="0" borderId="26" xfId="0" applyFont="1" applyBorder="1" applyAlignment="1">
      <alignment horizontal="right" vertical="center"/>
    </xf>
    <xf numFmtId="177" fontId="9" fillId="0" borderId="33" xfId="0" applyNumberFormat="1" applyFont="1" applyFill="1" applyBorder="1" applyAlignment="1">
      <alignment vertical="center"/>
    </xf>
    <xf numFmtId="179" fontId="9" fillId="0" borderId="28" xfId="0" applyNumberFormat="1" applyFont="1" applyFill="1" applyBorder="1" applyAlignment="1" quotePrefix="1">
      <alignment vertical="center"/>
    </xf>
    <xf numFmtId="176" fontId="9" fillId="0" borderId="33" xfId="0" applyNumberFormat="1" applyFont="1" applyFill="1" applyBorder="1" applyAlignment="1">
      <alignment horizontal="right" vertical="center"/>
    </xf>
    <xf numFmtId="180" fontId="9" fillId="0" borderId="22" xfId="0" applyNumberFormat="1" applyFont="1" applyFill="1" applyBorder="1" applyAlignment="1">
      <alignment horizontal="center" vertical="center"/>
    </xf>
    <xf numFmtId="178" fontId="9" fillId="0" borderId="22" xfId="0" applyNumberFormat="1" applyFont="1" applyFill="1" applyBorder="1" applyAlignment="1">
      <alignment horizontal="center" vertical="center"/>
    </xf>
    <xf numFmtId="0" fontId="9" fillId="0" borderId="28" xfId="0" applyNumberFormat="1" applyFont="1" applyBorder="1" applyAlignment="1">
      <alignment horizontal="right" vertical="center"/>
    </xf>
    <xf numFmtId="180" fontId="9" fillId="0" borderId="31" xfId="0" applyNumberFormat="1" applyFont="1" applyFill="1" applyBorder="1" applyAlignment="1">
      <alignment vertical="center"/>
    </xf>
    <xf numFmtId="0" fontId="9" fillId="0" borderId="28" xfId="0" applyNumberFormat="1" applyFont="1" applyFill="1" applyBorder="1" applyAlignment="1">
      <alignment vertical="center"/>
    </xf>
    <xf numFmtId="0" fontId="9" fillId="0" borderId="33" xfId="0" applyNumberFormat="1" applyFont="1" applyFill="1" applyBorder="1" applyAlignment="1">
      <alignment vertical="center"/>
    </xf>
    <xf numFmtId="0" fontId="7" fillId="26" borderId="127" xfId="0" applyFont="1" applyFill="1" applyBorder="1" applyAlignment="1">
      <alignment horizontal="center" vertical="center"/>
    </xf>
    <xf numFmtId="0" fontId="78" fillId="26" borderId="128" xfId="0" applyFont="1" applyFill="1" applyBorder="1" applyAlignment="1">
      <alignment horizontal="center" vertical="center"/>
    </xf>
    <xf numFmtId="0" fontId="78" fillId="26" borderId="129" xfId="0" applyFont="1" applyFill="1" applyBorder="1" applyAlignment="1">
      <alignment horizontal="center" vertical="center"/>
    </xf>
    <xf numFmtId="0" fontId="7" fillId="26" borderId="49" xfId="0" applyFont="1" applyFill="1" applyBorder="1" applyAlignment="1">
      <alignment horizontal="center" vertical="center"/>
    </xf>
    <xf numFmtId="0" fontId="80" fillId="0" borderId="0" xfId="0" applyFont="1" applyFill="1" applyBorder="1" applyAlignment="1">
      <alignment vertical="center"/>
    </xf>
    <xf numFmtId="0" fontId="51" fillId="0" borderId="0" xfId="0" applyFont="1" applyFill="1" applyBorder="1" applyAlignment="1">
      <alignment vertical="center"/>
    </xf>
    <xf numFmtId="0" fontId="49" fillId="0" borderId="0" xfId="0" applyFont="1" applyFill="1" applyBorder="1" applyAlignment="1">
      <alignment vertical="center"/>
    </xf>
    <xf numFmtId="0" fontId="85" fillId="0" borderId="0" xfId="0" applyFont="1" applyBorder="1" applyAlignment="1">
      <alignment vertical="center"/>
    </xf>
    <xf numFmtId="0" fontId="44" fillId="0" borderId="0" xfId="0" applyFont="1" applyBorder="1" applyAlignment="1">
      <alignment vertical="center"/>
    </xf>
    <xf numFmtId="0" fontId="44" fillId="21" borderId="37" xfId="0" applyFont="1" applyFill="1" applyBorder="1" applyAlignment="1">
      <alignment horizontal="center" vertical="center"/>
    </xf>
    <xf numFmtId="0" fontId="44" fillId="21" borderId="25" xfId="0" applyFont="1" applyFill="1" applyBorder="1" applyAlignment="1">
      <alignment horizontal="center" vertical="center"/>
    </xf>
    <xf numFmtId="0" fontId="44" fillId="27" borderId="58" xfId="0" applyFont="1" applyFill="1" applyBorder="1" applyAlignment="1">
      <alignment horizontal="center" vertical="center"/>
    </xf>
    <xf numFmtId="0" fontId="44" fillId="27" borderId="59" xfId="0" applyFont="1" applyFill="1" applyBorder="1" applyAlignment="1">
      <alignment horizontal="center" vertical="center"/>
    </xf>
    <xf numFmtId="0" fontId="44" fillId="27" borderId="38" xfId="0" applyFont="1" applyFill="1" applyBorder="1" applyAlignment="1">
      <alignment horizontal="center" vertical="center"/>
    </xf>
    <xf numFmtId="0" fontId="41" fillId="0" borderId="39" xfId="0" applyFont="1" applyFill="1" applyBorder="1" applyAlignment="1">
      <alignment horizontal="center" vertical="center"/>
    </xf>
    <xf numFmtId="0" fontId="52" fillId="0" borderId="30" xfId="0" applyFont="1" applyFill="1" applyBorder="1" applyAlignment="1">
      <alignment horizontal="left" vertical="center"/>
    </xf>
    <xf numFmtId="0" fontId="52" fillId="0" borderId="30" xfId="0" applyFont="1" applyFill="1" applyBorder="1" applyAlignment="1">
      <alignment horizontal="center" vertical="center"/>
    </xf>
    <xf numFmtId="176" fontId="86" fillId="0" borderId="40" xfId="0" applyNumberFormat="1" applyFont="1" applyFill="1" applyBorder="1" applyAlignment="1">
      <alignment horizontal="center" vertical="center"/>
    </xf>
    <xf numFmtId="179" fontId="86" fillId="0" borderId="27" xfId="0" applyNumberFormat="1" applyFont="1" applyFill="1" applyBorder="1" applyAlignment="1">
      <alignment horizontal="right" vertical="center"/>
    </xf>
    <xf numFmtId="180" fontId="87" fillId="0" borderId="30" xfId="0" applyNumberFormat="1" applyFont="1" applyFill="1" applyBorder="1" applyAlignment="1">
      <alignment horizontal="right" vertical="center"/>
    </xf>
    <xf numFmtId="178" fontId="87" fillId="0" borderId="30" xfId="0" applyNumberFormat="1" applyFont="1" applyFill="1" applyBorder="1" applyAlignment="1">
      <alignment horizontal="right" vertical="center"/>
    </xf>
    <xf numFmtId="180" fontId="87" fillId="0" borderId="40" xfId="0" applyNumberFormat="1" applyFont="1" applyFill="1" applyBorder="1" applyAlignment="1">
      <alignment horizontal="right" vertical="center"/>
    </xf>
    <xf numFmtId="179" fontId="87" fillId="0" borderId="39" xfId="0" applyNumberFormat="1" applyFont="1" applyFill="1" applyBorder="1" applyAlignment="1">
      <alignment horizontal="center" vertical="center"/>
    </xf>
    <xf numFmtId="180" fontId="87" fillId="0" borderId="40" xfId="0" applyNumberFormat="1" applyFont="1" applyFill="1" applyBorder="1" applyAlignment="1">
      <alignment horizontal="center" vertical="center"/>
    </xf>
    <xf numFmtId="0" fontId="41" fillId="0" borderId="28" xfId="0" applyFont="1" applyFill="1" applyBorder="1" applyAlignment="1">
      <alignment horizontal="center" vertical="center"/>
    </xf>
    <xf numFmtId="0" fontId="52" fillId="0" borderId="22" xfId="0" applyFont="1" applyFill="1" applyBorder="1" applyAlignment="1">
      <alignment horizontal="left" vertical="center"/>
    </xf>
    <xf numFmtId="0" fontId="52" fillId="0" borderId="22" xfId="0" applyFont="1" applyFill="1" applyBorder="1" applyAlignment="1">
      <alignment horizontal="center" vertical="center"/>
    </xf>
    <xf numFmtId="176" fontId="86" fillId="0" borderId="33" xfId="0" applyNumberFormat="1" applyFont="1" applyFill="1" applyBorder="1" applyAlignment="1">
      <alignment horizontal="center" vertical="center"/>
    </xf>
    <xf numFmtId="179" fontId="86" fillId="0" borderId="26" xfId="0" applyNumberFormat="1" applyFont="1" applyFill="1" applyBorder="1" applyAlignment="1">
      <alignment horizontal="right" vertical="center"/>
    </xf>
    <xf numFmtId="180" fontId="87" fillId="0" borderId="22" xfId="0" applyNumberFormat="1" applyFont="1" applyFill="1" applyBorder="1" applyAlignment="1">
      <alignment horizontal="right" vertical="center"/>
    </xf>
    <xf numFmtId="178" fontId="87" fillId="0" borderId="22" xfId="0" applyNumberFormat="1" applyFont="1" applyFill="1" applyBorder="1" applyAlignment="1">
      <alignment horizontal="right" vertical="center"/>
    </xf>
    <xf numFmtId="180" fontId="87" fillId="0" borderId="33" xfId="0" applyNumberFormat="1" applyFont="1" applyFill="1" applyBorder="1" applyAlignment="1">
      <alignment horizontal="right" vertical="center"/>
    </xf>
    <xf numFmtId="179" fontId="87" fillId="0" borderId="28" xfId="0" applyNumberFormat="1" applyFont="1" applyFill="1" applyBorder="1" applyAlignment="1">
      <alignment horizontal="center" vertical="center"/>
    </xf>
    <xf numFmtId="180" fontId="87" fillId="0" borderId="33" xfId="0" applyNumberFormat="1" applyFont="1" applyFill="1" applyBorder="1" applyAlignment="1">
      <alignment horizontal="center" vertical="center"/>
    </xf>
    <xf numFmtId="0" fontId="52" fillId="0" borderId="22" xfId="0" applyFont="1" applyFill="1" applyBorder="1" applyAlignment="1">
      <alignment vertical="center"/>
    </xf>
    <xf numFmtId="177" fontId="86" fillId="0" borderId="33" xfId="0" applyNumberFormat="1" applyFont="1" applyFill="1" applyBorder="1" applyAlignment="1">
      <alignment horizontal="center" vertical="center"/>
    </xf>
    <xf numFmtId="177" fontId="86" fillId="0" borderId="33" xfId="0" applyNumberFormat="1" applyFont="1" applyFill="1" applyBorder="1" applyAlignment="1" quotePrefix="1">
      <alignment horizontal="center" vertical="center"/>
    </xf>
    <xf numFmtId="179" fontId="86" fillId="0" borderId="22" xfId="0" applyNumberFormat="1" applyFont="1" applyFill="1" applyBorder="1" applyAlignment="1">
      <alignment horizontal="right" vertical="center"/>
    </xf>
    <xf numFmtId="178" fontId="87" fillId="0" borderId="22" xfId="0" applyNumberFormat="1" applyFont="1" applyFill="1" applyBorder="1" applyAlignment="1">
      <alignment horizontal="center" vertical="center"/>
    </xf>
    <xf numFmtId="179" fontId="86" fillId="0" borderId="28" xfId="0" applyNumberFormat="1" applyFont="1" applyFill="1" applyBorder="1" applyAlignment="1">
      <alignment horizontal="right" vertical="center"/>
    </xf>
    <xf numFmtId="180" fontId="87" fillId="0" borderId="69" xfId="0" applyNumberFormat="1" applyFont="1" applyFill="1" applyBorder="1" applyAlignment="1">
      <alignment horizontal="right" vertical="center"/>
    </xf>
    <xf numFmtId="0" fontId="52" fillId="0" borderId="22" xfId="0" applyFont="1" applyFill="1" applyBorder="1" applyAlignment="1">
      <alignment vertical="center"/>
    </xf>
    <xf numFmtId="0" fontId="87" fillId="0" borderId="22" xfId="0" applyNumberFormat="1" applyFont="1" applyFill="1" applyBorder="1" applyAlignment="1">
      <alignment horizontal="right" vertical="center"/>
    </xf>
    <xf numFmtId="0" fontId="41" fillId="0" borderId="78" xfId="0" applyFont="1" applyFill="1" applyBorder="1" applyAlignment="1">
      <alignment horizontal="center" vertical="center"/>
    </xf>
    <xf numFmtId="0" fontId="41" fillId="0" borderId="76" xfId="0" applyFont="1" applyFill="1" applyBorder="1" applyAlignment="1">
      <alignment horizontal="left" vertical="center"/>
    </xf>
    <xf numFmtId="0" fontId="52" fillId="0" borderId="76" xfId="0" applyFont="1" applyFill="1" applyBorder="1" applyAlignment="1">
      <alignment horizontal="left" vertical="center"/>
    </xf>
    <xf numFmtId="0" fontId="52" fillId="0" borderId="76" xfId="0" applyFont="1" applyFill="1" applyBorder="1" applyAlignment="1">
      <alignment horizontal="center" vertical="center"/>
    </xf>
    <xf numFmtId="176" fontId="86" fillId="0" borderId="80" xfId="0" applyNumberFormat="1" applyFont="1" applyFill="1" applyBorder="1" applyAlignment="1">
      <alignment horizontal="center" vertical="center"/>
    </xf>
    <xf numFmtId="179" fontId="86" fillId="0" borderId="78" xfId="0" applyNumberFormat="1" applyFont="1" applyFill="1" applyBorder="1" applyAlignment="1">
      <alignment horizontal="right" vertical="center"/>
    </xf>
    <xf numFmtId="180" fontId="87" fillId="0" borderId="76" xfId="0" applyNumberFormat="1" applyFont="1" applyFill="1" applyBorder="1" applyAlignment="1">
      <alignment horizontal="right" vertical="center"/>
    </xf>
    <xf numFmtId="180" fontId="87" fillId="0" borderId="96" xfId="0" applyNumberFormat="1" applyFont="1" applyFill="1" applyBorder="1" applyAlignment="1">
      <alignment horizontal="right" vertical="center"/>
    </xf>
    <xf numFmtId="178" fontId="87" fillId="0" borderId="76" xfId="0" applyNumberFormat="1" applyFont="1" applyFill="1" applyBorder="1" applyAlignment="1">
      <alignment horizontal="right" vertical="center"/>
    </xf>
    <xf numFmtId="180" fontId="87" fillId="0" borderId="80" xfId="0" applyNumberFormat="1" applyFont="1" applyFill="1" applyBorder="1" applyAlignment="1">
      <alignment horizontal="right" vertical="center"/>
    </xf>
    <xf numFmtId="179" fontId="87" fillId="0" borderId="78" xfId="0" applyNumberFormat="1" applyFont="1" applyFill="1" applyBorder="1" applyAlignment="1">
      <alignment horizontal="center" vertical="center"/>
    </xf>
    <xf numFmtId="180" fontId="87" fillId="0" borderId="80" xfId="0" applyNumberFormat="1" applyFont="1" applyFill="1" applyBorder="1" applyAlignment="1">
      <alignment horizontal="center" vertical="center"/>
    </xf>
    <xf numFmtId="0" fontId="115" fillId="0" borderId="0" xfId="0" applyFont="1" applyAlignment="1">
      <alignment vertical="center"/>
    </xf>
    <xf numFmtId="0" fontId="116" fillId="0" borderId="0" xfId="0" applyFont="1" applyAlignment="1">
      <alignment horizontal="right" vertical="center"/>
    </xf>
    <xf numFmtId="0" fontId="115" fillId="0" borderId="0" xfId="0" applyFont="1" applyBorder="1" applyAlignment="1">
      <alignment vertical="center"/>
    </xf>
    <xf numFmtId="0" fontId="114" fillId="0" borderId="130" xfId="0" applyFont="1" applyBorder="1" applyAlignment="1">
      <alignment horizontal="center" vertical="center"/>
    </xf>
    <xf numFmtId="0" fontId="115" fillId="0" borderId="0" xfId="0" applyFont="1" applyBorder="1" applyAlignment="1">
      <alignment horizontal="center" vertical="center"/>
    </xf>
    <xf numFmtId="0" fontId="115" fillId="0" borderId="130" xfId="0" applyFont="1" applyBorder="1" applyAlignment="1">
      <alignment vertical="center"/>
    </xf>
    <xf numFmtId="0" fontId="10" fillId="0" borderId="130" xfId="0" applyFont="1" applyFill="1" applyBorder="1" applyAlignment="1">
      <alignment horizontal="left" vertical="center"/>
    </xf>
    <xf numFmtId="0" fontId="115" fillId="0" borderId="130" xfId="0" applyFont="1" applyBorder="1" applyAlignment="1">
      <alignment horizontal="right" vertical="center"/>
    </xf>
    <xf numFmtId="0" fontId="10" fillId="0" borderId="130" xfId="0" applyFont="1" applyFill="1" applyBorder="1" applyAlignment="1">
      <alignment horizontal="center" vertical="center"/>
    </xf>
    <xf numFmtId="0" fontId="10" fillId="0" borderId="0" xfId="0" applyFont="1" applyFill="1" applyBorder="1" applyAlignment="1">
      <alignment horizontal="center" vertical="center"/>
    </xf>
    <xf numFmtId="0" fontId="115" fillId="0" borderId="0" xfId="0" applyFont="1" applyBorder="1" applyAlignment="1">
      <alignment horizontal="right" vertical="center"/>
    </xf>
    <xf numFmtId="0" fontId="10" fillId="0" borderId="130" xfId="0" applyFont="1" applyFill="1" applyBorder="1" applyAlignment="1">
      <alignment vertical="center"/>
    </xf>
    <xf numFmtId="0" fontId="10" fillId="0" borderId="0" xfId="0" applyFont="1" applyFill="1" applyBorder="1" applyAlignment="1">
      <alignment vertical="center"/>
    </xf>
    <xf numFmtId="0" fontId="7" fillId="0" borderId="13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30" xfId="0" applyFont="1" applyFill="1" applyBorder="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vertical="center"/>
    </xf>
    <xf numFmtId="0" fontId="13" fillId="0" borderId="0" xfId="0" applyFont="1" applyFill="1" applyBorder="1" applyAlignment="1">
      <alignment vertical="center"/>
    </xf>
    <xf numFmtId="0" fontId="9" fillId="0" borderId="0" xfId="0" applyFont="1" applyFill="1" applyBorder="1" applyAlignment="1">
      <alignment vertical="center"/>
    </xf>
    <xf numFmtId="0" fontId="117" fillId="0" borderId="0" xfId="0" applyFont="1" applyBorder="1" applyAlignment="1">
      <alignment horizontal="center" vertical="center"/>
    </xf>
    <xf numFmtId="0" fontId="115" fillId="0" borderId="0" xfId="0" applyFont="1" applyFill="1" applyBorder="1" applyAlignment="1">
      <alignment vertical="center"/>
    </xf>
    <xf numFmtId="0" fontId="114" fillId="0" borderId="0" xfId="0" applyFont="1" applyBorder="1" applyAlignment="1">
      <alignment vertical="center"/>
    </xf>
    <xf numFmtId="0" fontId="88" fillId="0" borderId="0" xfId="0" applyFont="1" applyFill="1" applyBorder="1" applyAlignment="1">
      <alignment vertical="center"/>
    </xf>
    <xf numFmtId="0" fontId="44" fillId="0" borderId="0" xfId="0" applyFont="1" applyFill="1" applyBorder="1" applyAlignment="1">
      <alignment vertical="center"/>
    </xf>
    <xf numFmtId="0" fontId="90" fillId="0" borderId="50" xfId="0" applyFont="1" applyBorder="1" applyAlignment="1">
      <alignment vertical="center"/>
    </xf>
    <xf numFmtId="0" fontId="91" fillId="0" borderId="50" xfId="0" applyFont="1" applyBorder="1" applyAlignment="1">
      <alignment vertical="center"/>
    </xf>
    <xf numFmtId="0" fontId="49" fillId="4" borderId="51" xfId="0" applyFont="1" applyFill="1" applyBorder="1" applyAlignment="1">
      <alignment horizontal="center" vertical="center" wrapText="1"/>
    </xf>
    <xf numFmtId="0" fontId="49" fillId="4" borderId="47" xfId="0" applyFont="1" applyFill="1" applyBorder="1" applyAlignment="1">
      <alignment horizontal="center" vertical="center"/>
    </xf>
    <xf numFmtId="0" fontId="49" fillId="4" borderId="57" xfId="0" applyFont="1" applyFill="1" applyBorder="1" applyAlignment="1">
      <alignment horizontal="center" vertical="center" wrapText="1"/>
    </xf>
    <xf numFmtId="0" fontId="45" fillId="4" borderId="116" xfId="0" applyFont="1" applyFill="1" applyBorder="1" applyAlignment="1">
      <alignment horizontal="center" vertical="center"/>
    </xf>
    <xf numFmtId="0" fontId="45" fillId="4" borderId="131" xfId="0" applyFont="1" applyFill="1" applyBorder="1" applyAlignment="1">
      <alignment horizontal="center" vertical="center"/>
    </xf>
    <xf numFmtId="0" fontId="45" fillId="4" borderId="132" xfId="0" applyFont="1" applyFill="1" applyBorder="1" applyAlignment="1">
      <alignment horizontal="center" vertical="center"/>
    </xf>
    <xf numFmtId="0" fontId="45" fillId="4" borderId="133" xfId="0" applyFont="1" applyFill="1" applyBorder="1" applyAlignment="1">
      <alignment horizontal="center" vertical="center"/>
    </xf>
    <xf numFmtId="0" fontId="45" fillId="4" borderId="58" xfId="0" applyFont="1" applyFill="1" applyBorder="1" applyAlignment="1">
      <alignment horizontal="center" vertical="center"/>
    </xf>
    <xf numFmtId="0" fontId="45" fillId="4" borderId="115" xfId="0" applyFont="1" applyFill="1" applyBorder="1" applyAlignment="1">
      <alignment horizontal="center" vertical="center"/>
    </xf>
    <xf numFmtId="0" fontId="45" fillId="4" borderId="134" xfId="0" applyFont="1" applyFill="1" applyBorder="1" applyAlignment="1">
      <alignment horizontal="center" vertical="center"/>
    </xf>
    <xf numFmtId="0" fontId="45" fillId="4" borderId="60" xfId="0" applyFont="1" applyFill="1" applyBorder="1" applyAlignment="1">
      <alignment horizontal="center" vertical="center"/>
    </xf>
    <xf numFmtId="0" fontId="49" fillId="4" borderId="24" xfId="0" applyFont="1" applyFill="1" applyBorder="1" applyAlignment="1">
      <alignment horizontal="center" vertical="center"/>
    </xf>
    <xf numFmtId="0" fontId="49" fillId="4" borderId="135" xfId="0" applyFont="1" applyFill="1" applyBorder="1" applyAlignment="1">
      <alignment horizontal="center" vertical="center"/>
    </xf>
    <xf numFmtId="0" fontId="49" fillId="4" borderId="136" xfId="0" applyFont="1" applyFill="1" applyBorder="1" applyAlignment="1">
      <alignment horizontal="center" vertical="center"/>
    </xf>
    <xf numFmtId="0" fontId="47" fillId="0" borderId="30" xfId="0" applyFont="1" applyFill="1" applyBorder="1" applyAlignment="1">
      <alignment horizontal="left" vertical="center"/>
    </xf>
    <xf numFmtId="176" fontId="53" fillId="0" borderId="34" xfId="0" applyNumberFormat="1" applyFont="1" applyFill="1" applyBorder="1" applyAlignment="1">
      <alignment horizontal="right" vertical="center"/>
    </xf>
    <xf numFmtId="179" fontId="52" fillId="0" borderId="64" xfId="0" applyNumberFormat="1" applyFont="1" applyFill="1" applyBorder="1" applyAlignment="1">
      <alignment vertical="center"/>
    </xf>
    <xf numFmtId="179" fontId="52" fillId="0" borderId="137" xfId="0" applyNumberFormat="1" applyFont="1" applyFill="1" applyBorder="1" applyAlignment="1">
      <alignment vertical="center"/>
    </xf>
    <xf numFmtId="179" fontId="52" fillId="0" borderId="138" xfId="0" applyNumberFormat="1" applyFont="1" applyFill="1" applyBorder="1" applyAlignment="1">
      <alignment vertical="center"/>
    </xf>
    <xf numFmtId="179" fontId="52" fillId="0" borderId="139" xfId="0" applyNumberFormat="1" applyFont="1" applyFill="1" applyBorder="1" applyAlignment="1">
      <alignment vertical="center"/>
    </xf>
    <xf numFmtId="184" fontId="52" fillId="0" borderId="22" xfId="0" applyNumberFormat="1" applyFont="1" applyFill="1" applyBorder="1" applyAlignment="1">
      <alignment vertical="center"/>
    </xf>
    <xf numFmtId="179" fontId="52" fillId="0" borderId="30" xfId="0" applyNumberFormat="1" applyFont="1" applyFill="1" applyBorder="1" applyAlignment="1">
      <alignment vertical="center"/>
    </xf>
    <xf numFmtId="179" fontId="52" fillId="0" borderId="67" xfId="0" applyNumberFormat="1" applyFont="1" applyFill="1" applyBorder="1" applyAlignment="1">
      <alignment vertical="center"/>
    </xf>
    <xf numFmtId="179" fontId="52" fillId="0" borderId="140" xfId="0" applyNumberFormat="1" applyFont="1" applyFill="1" applyBorder="1" applyAlignment="1">
      <alignment vertical="center"/>
    </xf>
    <xf numFmtId="178" fontId="52" fillId="0" borderId="30" xfId="0" applyNumberFormat="1" applyFont="1" applyFill="1" applyBorder="1" applyAlignment="1">
      <alignment vertical="center"/>
    </xf>
    <xf numFmtId="180" fontId="52" fillId="0" borderId="30" xfId="0" applyNumberFormat="1" applyFont="1" applyFill="1" applyBorder="1" applyAlignment="1">
      <alignment horizontal="right" vertical="center"/>
    </xf>
    <xf numFmtId="180" fontId="52" fillId="0" borderId="67" xfId="0" applyNumberFormat="1" applyFont="1" applyFill="1" applyBorder="1" applyAlignment="1">
      <alignment horizontal="right" vertical="center"/>
    </xf>
    <xf numFmtId="180" fontId="64" fillId="0" borderId="36" xfId="0" applyNumberFormat="1" applyFont="1" applyFill="1" applyBorder="1" applyAlignment="1">
      <alignment horizontal="right" vertical="center"/>
    </xf>
    <xf numFmtId="180" fontId="64" fillId="0" borderId="141" xfId="0" applyNumberFormat="1" applyFont="1" applyFill="1" applyBorder="1" applyAlignment="1">
      <alignment horizontal="right" vertical="center"/>
    </xf>
    <xf numFmtId="179" fontId="52" fillId="0" borderId="64" xfId="0" applyNumberFormat="1" applyFont="1" applyFill="1" applyBorder="1" applyAlignment="1">
      <alignment horizontal="right" vertical="center"/>
    </xf>
    <xf numFmtId="180" fontId="44" fillId="0" borderId="67" xfId="0" applyNumberFormat="1" applyFont="1" applyFill="1" applyBorder="1" applyAlignment="1">
      <alignment horizontal="right" vertical="center"/>
    </xf>
    <xf numFmtId="176" fontId="53" fillId="0" borderId="31" xfId="0" applyNumberFormat="1" applyFont="1" applyFill="1" applyBorder="1" applyAlignment="1">
      <alignment horizontal="right" vertical="center"/>
    </xf>
    <xf numFmtId="179" fontId="52" fillId="0" borderId="73" xfId="0" applyNumberFormat="1" applyFont="1" applyFill="1" applyBorder="1" applyAlignment="1">
      <alignment vertical="center"/>
    </xf>
    <xf numFmtId="179" fontId="52" fillId="0" borderId="142" xfId="0" applyNumberFormat="1" applyFont="1" applyFill="1" applyBorder="1" applyAlignment="1">
      <alignment vertical="center"/>
    </xf>
    <xf numFmtId="179" fontId="52" fillId="0" borderId="143" xfId="0" applyNumberFormat="1" applyFont="1" applyFill="1" applyBorder="1" applyAlignment="1">
      <alignment vertical="center"/>
    </xf>
    <xf numFmtId="179" fontId="52" fillId="0" borderId="22" xfId="0" applyNumberFormat="1" applyFont="1" applyFill="1" applyBorder="1" applyAlignment="1">
      <alignment vertical="center"/>
    </xf>
    <xf numFmtId="179" fontId="52" fillId="0" borderId="75" xfId="0" applyNumberFormat="1" applyFont="1" applyFill="1" applyBorder="1" applyAlignment="1">
      <alignment vertical="center"/>
    </xf>
    <xf numFmtId="179" fontId="52" fillId="0" borderId="144" xfId="0" applyNumberFormat="1" applyFont="1" applyFill="1" applyBorder="1" applyAlignment="1">
      <alignment vertical="center"/>
    </xf>
    <xf numFmtId="178" fontId="52" fillId="0" borderId="22" xfId="0" applyNumberFormat="1" applyFont="1" applyFill="1" applyBorder="1" applyAlignment="1">
      <alignment vertical="center"/>
    </xf>
    <xf numFmtId="180" fontId="64" fillId="0" borderId="32" xfId="0" applyNumberFormat="1" applyFont="1" applyFill="1" applyBorder="1" applyAlignment="1">
      <alignment horizontal="right" vertical="center"/>
    </xf>
    <xf numFmtId="180" fontId="64" fillId="0" borderId="145" xfId="0" applyNumberFormat="1" applyFont="1" applyFill="1" applyBorder="1" applyAlignment="1">
      <alignment horizontal="right" vertical="center"/>
    </xf>
    <xf numFmtId="179" fontId="64" fillId="0" borderId="73" xfId="0" applyNumberFormat="1" applyFont="1" applyFill="1" applyBorder="1" applyAlignment="1">
      <alignment horizontal="right" vertical="center"/>
    </xf>
    <xf numFmtId="180" fontId="44" fillId="0" borderId="75" xfId="0" applyNumberFormat="1" applyFont="1" applyFill="1" applyBorder="1" applyAlignment="1">
      <alignment horizontal="right" vertical="center"/>
    </xf>
    <xf numFmtId="177" fontId="53" fillId="0" borderId="31" xfId="0" applyNumberFormat="1" applyFont="1" applyFill="1" applyBorder="1" applyAlignment="1">
      <alignment horizontal="right" vertical="center"/>
    </xf>
    <xf numFmtId="178" fontId="52" fillId="0" borderId="22" xfId="0" applyNumberFormat="1" applyFont="1" applyFill="1" applyBorder="1" applyAlignment="1">
      <alignment horizontal="center" vertical="center"/>
    </xf>
    <xf numFmtId="180" fontId="52" fillId="0" borderId="22" xfId="0" applyNumberFormat="1" applyFont="1" applyFill="1" applyBorder="1" applyAlignment="1">
      <alignment vertical="center"/>
    </xf>
    <xf numFmtId="180" fontId="52" fillId="0" borderId="73" xfId="0" applyNumberFormat="1" applyFont="1" applyFill="1" applyBorder="1" applyAlignment="1">
      <alignment vertical="center"/>
    </xf>
    <xf numFmtId="178" fontId="52" fillId="0" borderId="144" xfId="0" applyNumberFormat="1" applyFont="1" applyFill="1" applyBorder="1" applyAlignment="1">
      <alignment vertical="center"/>
    </xf>
    <xf numFmtId="180" fontId="52" fillId="0" borderId="143" xfId="0" applyNumberFormat="1" applyFont="1" applyFill="1" applyBorder="1" applyAlignment="1">
      <alignment vertical="center"/>
    </xf>
    <xf numFmtId="180" fontId="52" fillId="0" borderId="139" xfId="0" applyNumberFormat="1" applyFont="1" applyFill="1" applyBorder="1" applyAlignment="1">
      <alignment vertical="center"/>
    </xf>
    <xf numFmtId="180" fontId="52" fillId="0" borderId="144" xfId="0" applyNumberFormat="1" applyFont="1" applyFill="1" applyBorder="1" applyAlignment="1">
      <alignment vertical="center"/>
    </xf>
    <xf numFmtId="180" fontId="64" fillId="0" borderId="73" xfId="0" applyNumberFormat="1" applyFont="1" applyFill="1" applyBorder="1" applyAlignment="1">
      <alignment horizontal="right" vertical="center"/>
    </xf>
    <xf numFmtId="0" fontId="52" fillId="0" borderId="142" xfId="0" applyNumberFormat="1" applyFont="1" applyFill="1" applyBorder="1" applyAlignment="1">
      <alignment horizontal="right" vertical="center"/>
    </xf>
    <xf numFmtId="180" fontId="52" fillId="0" borderId="139" xfId="0" applyNumberFormat="1" applyFont="1" applyFill="1" applyBorder="1" applyAlignment="1">
      <alignment horizontal="right" vertical="center"/>
    </xf>
    <xf numFmtId="179" fontId="52" fillId="0" borderId="92" xfId="0" applyNumberFormat="1" applyFont="1" applyFill="1" applyBorder="1" applyAlignment="1">
      <alignment vertical="center"/>
    </xf>
    <xf numFmtId="179" fontId="52" fillId="0" borderId="146" xfId="0" applyNumberFormat="1" applyFont="1" applyFill="1" applyBorder="1" applyAlignment="1">
      <alignment vertical="center"/>
    </xf>
    <xf numFmtId="179" fontId="52" fillId="0" borderId="147" xfId="0" applyNumberFormat="1" applyFont="1" applyFill="1" applyBorder="1" applyAlignment="1">
      <alignment vertical="center"/>
    </xf>
    <xf numFmtId="180" fontId="52" fillId="0" borderId="92" xfId="0" applyNumberFormat="1" applyFont="1" applyFill="1" applyBorder="1" applyAlignment="1">
      <alignment vertical="center"/>
    </xf>
    <xf numFmtId="178" fontId="52" fillId="0" borderId="148" xfId="0" applyNumberFormat="1" applyFont="1" applyFill="1" applyBorder="1" applyAlignment="1">
      <alignment vertical="center"/>
    </xf>
    <xf numFmtId="180" fontId="52" fillId="0" borderId="147" xfId="0" applyNumberFormat="1" applyFont="1" applyFill="1" applyBorder="1" applyAlignment="1">
      <alignment vertical="center"/>
    </xf>
    <xf numFmtId="0" fontId="45" fillId="0" borderId="143" xfId="0" applyNumberFormat="1" applyFont="1" applyFill="1" applyBorder="1" applyAlignment="1">
      <alignment horizontal="right" vertical="center"/>
    </xf>
    <xf numFmtId="180" fontId="52" fillId="0" borderId="22" xfId="0" applyNumberFormat="1" applyFont="1" applyFill="1" applyBorder="1" applyAlignment="1">
      <alignment horizontal="center" vertical="center"/>
    </xf>
    <xf numFmtId="180" fontId="52" fillId="0" borderId="75" xfId="0" applyNumberFormat="1" applyFont="1" applyFill="1" applyBorder="1" applyAlignment="1">
      <alignment horizontal="center" vertical="center"/>
    </xf>
    <xf numFmtId="180" fontId="52" fillId="0" borderId="73" xfId="0" applyNumberFormat="1" applyFont="1" applyFill="1" applyBorder="1" applyAlignment="1">
      <alignment horizontal="center" vertical="center"/>
    </xf>
    <xf numFmtId="178" fontId="52" fillId="0" borderId="144" xfId="0" applyNumberFormat="1" applyFont="1" applyFill="1" applyBorder="1" applyAlignment="1">
      <alignment horizontal="center" vertical="center"/>
    </xf>
    <xf numFmtId="180" fontId="52" fillId="0" borderId="143" xfId="0" applyNumberFormat="1" applyFont="1" applyFill="1" applyBorder="1" applyAlignment="1">
      <alignment horizontal="center" vertical="center"/>
    </xf>
    <xf numFmtId="180" fontId="52" fillId="0" borderId="139" xfId="0" applyNumberFormat="1" applyFont="1" applyFill="1" applyBorder="1" applyAlignment="1">
      <alignment horizontal="center" vertical="center"/>
    </xf>
    <xf numFmtId="178" fontId="44" fillId="0" borderId="22" xfId="0" applyNumberFormat="1" applyFont="1" applyFill="1" applyBorder="1" applyAlignment="1">
      <alignment horizontal="right" vertical="center"/>
    </xf>
    <xf numFmtId="180" fontId="64" fillId="0" borderId="75" xfId="0" applyNumberFormat="1" applyFont="1" applyFill="1" applyBorder="1" applyAlignment="1">
      <alignment horizontal="right" vertical="center"/>
    </xf>
    <xf numFmtId="178" fontId="52" fillId="0" borderId="22" xfId="0" applyNumberFormat="1" applyFont="1" applyFill="1" applyBorder="1" applyAlignment="1">
      <alignment horizontal="right" vertical="center"/>
    </xf>
    <xf numFmtId="180" fontId="44" fillId="0" borderId="22" xfId="0" applyNumberFormat="1" applyFont="1" applyFill="1" applyBorder="1" applyAlignment="1">
      <alignment horizontal="right" vertical="center"/>
    </xf>
    <xf numFmtId="178" fontId="52" fillId="0" borderId="142" xfId="0" applyNumberFormat="1" applyFont="1" applyFill="1" applyBorder="1" applyAlignment="1">
      <alignment horizontal="right" vertical="center"/>
    </xf>
    <xf numFmtId="180" fontId="44" fillId="0" borderId="31" xfId="0" applyNumberFormat="1" applyFont="1" applyFill="1" applyBorder="1" applyAlignment="1">
      <alignment horizontal="right" vertical="center"/>
    </xf>
    <xf numFmtId="178" fontId="64" fillId="25" borderId="47" xfId="0" applyNumberFormat="1" applyFont="1" applyFill="1" applyBorder="1" applyAlignment="1">
      <alignment horizontal="right" vertical="center"/>
    </xf>
    <xf numFmtId="178" fontId="44" fillId="25" borderId="47" xfId="0" applyNumberFormat="1" applyFont="1" applyFill="1" applyBorder="1" applyAlignment="1">
      <alignment horizontal="right" vertical="center"/>
    </xf>
    <xf numFmtId="180" fontId="52" fillId="25" borderId="119" xfId="0" applyNumberFormat="1" applyFont="1" applyFill="1" applyBorder="1" applyAlignment="1">
      <alignment horizontal="right" vertical="center"/>
    </xf>
    <xf numFmtId="178" fontId="64" fillId="25" borderId="0" xfId="0" applyNumberFormat="1" applyFont="1" applyFill="1" applyBorder="1" applyAlignment="1">
      <alignment horizontal="right" vertical="center"/>
    </xf>
    <xf numFmtId="178" fontId="44" fillId="25" borderId="0" xfId="0" applyNumberFormat="1" applyFont="1" applyFill="1" applyBorder="1" applyAlignment="1">
      <alignment horizontal="right" vertical="center"/>
    </xf>
    <xf numFmtId="180" fontId="64" fillId="25" borderId="0" xfId="0" applyNumberFormat="1" applyFont="1" applyFill="1" applyBorder="1" applyAlignment="1">
      <alignment horizontal="right" vertical="center"/>
    </xf>
    <xf numFmtId="179" fontId="64" fillId="25" borderId="0" xfId="0" applyNumberFormat="1" applyFont="1" applyFill="1" applyBorder="1" applyAlignment="1">
      <alignment horizontal="right" vertical="center"/>
    </xf>
    <xf numFmtId="180" fontId="44" fillId="25" borderId="0" xfId="0" applyNumberFormat="1" applyFont="1" applyFill="1" applyBorder="1" applyAlignment="1">
      <alignment horizontal="right" vertical="center"/>
    </xf>
    <xf numFmtId="0" fontId="45" fillId="25" borderId="0" xfId="0" applyNumberFormat="1" applyFont="1" applyFill="1" applyBorder="1" applyAlignment="1">
      <alignment horizontal="right" vertical="center"/>
    </xf>
    <xf numFmtId="178" fontId="52" fillId="25" borderId="0" xfId="0" applyNumberFormat="1" applyFont="1" applyFill="1" applyBorder="1" applyAlignment="1">
      <alignment horizontal="right" vertical="center"/>
    </xf>
    <xf numFmtId="180" fontId="52" fillId="25" borderId="120" xfId="0" applyNumberFormat="1" applyFont="1" applyFill="1" applyBorder="1" applyAlignment="1">
      <alignment horizontal="right" vertical="center"/>
    </xf>
    <xf numFmtId="0" fontId="0" fillId="25" borderId="0" xfId="0" applyFont="1" applyFill="1" applyBorder="1" applyAlignment="1">
      <alignment vertical="center"/>
    </xf>
    <xf numFmtId="0" fontId="45" fillId="25" borderId="50" xfId="0" applyNumberFormat="1" applyFont="1" applyFill="1" applyBorder="1" applyAlignment="1">
      <alignment horizontal="right" vertical="center"/>
    </xf>
    <xf numFmtId="178" fontId="52" fillId="25" borderId="50" xfId="0" applyNumberFormat="1" applyFont="1" applyFill="1" applyBorder="1" applyAlignment="1">
      <alignment horizontal="right" vertical="center"/>
    </xf>
    <xf numFmtId="178" fontId="64" fillId="25" borderId="50" xfId="0" applyNumberFormat="1" applyFont="1" applyFill="1" applyBorder="1" applyAlignment="1">
      <alignment horizontal="right" vertical="center"/>
    </xf>
    <xf numFmtId="180" fontId="52" fillId="25" borderId="121" xfId="0" applyNumberFormat="1" applyFont="1" applyFill="1" applyBorder="1" applyAlignment="1">
      <alignment horizontal="right" vertical="center"/>
    </xf>
    <xf numFmtId="0" fontId="113" fillId="0" borderId="0" xfId="61" applyBorder="1">
      <alignment vertical="center"/>
      <protection/>
    </xf>
    <xf numFmtId="0" fontId="40" fillId="0" borderId="0" xfId="61" applyFont="1" applyBorder="1" applyAlignment="1">
      <alignment horizontal="left" vertical="center"/>
      <protection/>
    </xf>
    <xf numFmtId="0" fontId="12" fillId="0" borderId="0" xfId="61" applyFont="1" applyFill="1" applyBorder="1" applyAlignment="1">
      <alignment vertical="center"/>
      <protection/>
    </xf>
    <xf numFmtId="0" fontId="0" fillId="0" borderId="0" xfId="61" applyFont="1" applyBorder="1">
      <alignment vertical="center"/>
      <protection/>
    </xf>
    <xf numFmtId="0" fontId="51" fillId="0" borderId="0" xfId="61" applyFont="1" applyBorder="1" applyAlignment="1">
      <alignment vertical="center"/>
      <protection/>
    </xf>
    <xf numFmtId="0" fontId="47" fillId="4" borderId="149" xfId="61" applyFont="1" applyFill="1" applyBorder="1" applyAlignment="1">
      <alignment horizontal="center" vertical="center"/>
      <protection/>
    </xf>
    <xf numFmtId="0" fontId="47" fillId="4" borderId="150" xfId="61" applyFont="1" applyFill="1" applyBorder="1" applyAlignment="1">
      <alignment horizontal="center" vertical="center"/>
      <protection/>
    </xf>
    <xf numFmtId="0" fontId="47" fillId="4" borderId="25" xfId="61" applyFont="1" applyFill="1" applyBorder="1" applyAlignment="1">
      <alignment horizontal="center" vertical="center"/>
      <protection/>
    </xf>
    <xf numFmtId="0" fontId="47" fillId="4" borderId="57" xfId="61" applyFont="1" applyFill="1" applyBorder="1" applyAlignment="1">
      <alignment horizontal="center" vertical="center"/>
      <protection/>
    </xf>
    <xf numFmtId="0" fontId="50" fillId="4" borderId="55" xfId="61" applyFont="1" applyFill="1" applyBorder="1" applyAlignment="1">
      <alignment horizontal="center" vertical="center"/>
      <protection/>
    </xf>
    <xf numFmtId="0" fontId="47" fillId="4" borderId="58" xfId="61" applyFont="1" applyFill="1" applyBorder="1" applyAlignment="1">
      <alignment horizontal="center" vertical="center"/>
      <protection/>
    </xf>
    <xf numFmtId="0" fontId="47" fillId="4" borderId="23" xfId="61" applyFont="1" applyFill="1" applyBorder="1" applyAlignment="1">
      <alignment horizontal="center" vertical="center"/>
      <protection/>
    </xf>
    <xf numFmtId="0" fontId="47" fillId="4" borderId="55" xfId="61" applyFont="1" applyFill="1" applyBorder="1" applyAlignment="1">
      <alignment horizontal="center" vertical="center"/>
      <protection/>
    </xf>
    <xf numFmtId="0" fontId="51" fillId="0" borderId="86" xfId="61" applyNumberFormat="1" applyFont="1" applyFill="1" applyBorder="1" applyAlignment="1">
      <alignment horizontal="center" vertical="center"/>
      <protection/>
    </xf>
    <xf numFmtId="0" fontId="51" fillId="0" borderId="83" xfId="61" applyFont="1" applyFill="1" applyBorder="1" applyAlignment="1">
      <alignment vertical="center"/>
      <protection/>
    </xf>
    <xf numFmtId="0" fontId="64" fillId="0" borderId="83" xfId="61" applyFont="1" applyFill="1" applyBorder="1" applyAlignment="1">
      <alignment vertical="center"/>
      <protection/>
    </xf>
    <xf numFmtId="0" fontId="64" fillId="0" borderId="83" xfId="61" applyFont="1" applyFill="1" applyBorder="1" applyAlignment="1">
      <alignment horizontal="center" vertical="center"/>
      <protection/>
    </xf>
    <xf numFmtId="176" fontId="64" fillId="0" borderId="87" xfId="61" applyNumberFormat="1" applyFont="1" applyFill="1" applyBorder="1" applyAlignment="1">
      <alignment vertical="center"/>
      <protection/>
    </xf>
    <xf numFmtId="182" fontId="118" fillId="0" borderId="86" xfId="61" applyNumberFormat="1" applyFont="1" applyBorder="1" applyAlignment="1">
      <alignment vertical="center"/>
      <protection/>
    </xf>
    <xf numFmtId="179" fontId="64" fillId="0" borderId="89" xfId="61" applyNumberFormat="1" applyFont="1" applyFill="1" applyBorder="1" applyAlignment="1">
      <alignment horizontal="center" vertical="center"/>
      <protection/>
    </xf>
    <xf numFmtId="0" fontId="64" fillId="0" borderId="86" xfId="61" applyNumberFormat="1" applyFont="1" applyFill="1" applyBorder="1" applyAlignment="1">
      <alignment horizontal="center" vertical="center"/>
      <protection/>
    </xf>
    <xf numFmtId="181" fontId="64" fillId="0" borderId="99" xfId="61" applyNumberFormat="1" applyFont="1" applyFill="1" applyBorder="1" applyAlignment="1">
      <alignment horizontal="center" vertical="center"/>
      <protection/>
    </xf>
    <xf numFmtId="181" fontId="64" fillId="0" borderId="83" xfId="61" applyNumberFormat="1" applyFont="1" applyFill="1" applyBorder="1" applyAlignment="1">
      <alignment horizontal="center" vertical="center"/>
      <protection/>
    </xf>
    <xf numFmtId="181" fontId="64" fillId="0" borderId="87" xfId="61" applyNumberFormat="1" applyFont="1" applyFill="1" applyBorder="1" applyAlignment="1">
      <alignment horizontal="center" vertical="center"/>
      <protection/>
    </xf>
    <xf numFmtId="0" fontId="64" fillId="0" borderId="89" xfId="61" applyNumberFormat="1" applyFont="1" applyFill="1" applyBorder="1" applyAlignment="1">
      <alignment horizontal="center" vertical="center"/>
      <protection/>
    </xf>
    <xf numFmtId="0" fontId="51" fillId="0" borderId="102" xfId="61" applyFont="1" applyBorder="1" applyAlignment="1">
      <alignment horizontal="right" vertical="center"/>
      <protection/>
    </xf>
    <xf numFmtId="0" fontId="51" fillId="0" borderId="89" xfId="61" applyNumberFormat="1" applyFont="1" applyFill="1" applyBorder="1" applyAlignment="1">
      <alignment horizontal="center" vertical="center"/>
      <protection/>
    </xf>
    <xf numFmtId="189" fontId="52" fillId="0" borderId="0" xfId="61" applyNumberFormat="1" applyFont="1" applyBorder="1">
      <alignment vertical="center"/>
      <protection/>
    </xf>
    <xf numFmtId="0" fontId="52" fillId="0" borderId="0" xfId="61" applyFont="1" applyBorder="1">
      <alignment vertical="center"/>
      <protection/>
    </xf>
    <xf numFmtId="181" fontId="52" fillId="0" borderId="0" xfId="61" applyNumberFormat="1" applyFont="1" applyBorder="1">
      <alignment vertical="center"/>
      <protection/>
    </xf>
    <xf numFmtId="0" fontId="51" fillId="0" borderId="73" xfId="61" applyNumberFormat="1" applyFont="1" applyFill="1" applyBorder="1" applyAlignment="1">
      <alignment horizontal="center" vertical="center"/>
      <protection/>
    </xf>
    <xf numFmtId="0" fontId="51" fillId="0" borderId="22" xfId="61" applyFont="1" applyFill="1" applyBorder="1" applyAlignment="1">
      <alignment vertical="center"/>
      <protection/>
    </xf>
    <xf numFmtId="0" fontId="64" fillId="0" borderId="22" xfId="61" applyFont="1" applyFill="1" applyBorder="1" applyAlignment="1">
      <alignment horizontal="left" vertical="center"/>
      <protection/>
    </xf>
    <xf numFmtId="0" fontId="64" fillId="0" borderId="22" xfId="61" applyFont="1" applyFill="1" applyBorder="1" applyAlignment="1">
      <alignment horizontal="center" vertical="center"/>
      <protection/>
    </xf>
    <xf numFmtId="176" fontId="64" fillId="0" borderId="31" xfId="61" applyNumberFormat="1" applyFont="1" applyFill="1" applyBorder="1" applyAlignment="1">
      <alignment vertical="center"/>
      <protection/>
    </xf>
    <xf numFmtId="182" fontId="118" fillId="0" borderId="73" xfId="61" applyNumberFormat="1" applyFont="1" applyBorder="1" applyAlignment="1">
      <alignment vertical="center"/>
      <protection/>
    </xf>
    <xf numFmtId="179" fontId="64" fillId="0" borderId="75" xfId="61" applyNumberFormat="1" applyFont="1" applyFill="1" applyBorder="1" applyAlignment="1">
      <alignment horizontal="center" vertical="center"/>
      <protection/>
    </xf>
    <xf numFmtId="0" fontId="64" fillId="0" borderId="73" xfId="61" applyNumberFormat="1" applyFont="1" applyFill="1" applyBorder="1" applyAlignment="1">
      <alignment horizontal="center" vertical="center"/>
      <protection/>
    </xf>
    <xf numFmtId="181" fontId="64" fillId="0" borderId="26" xfId="61" applyNumberFormat="1" applyFont="1" applyFill="1" applyBorder="1" applyAlignment="1">
      <alignment horizontal="center" vertical="center"/>
      <protection/>
    </xf>
    <xf numFmtId="181" fontId="64" fillId="0" borderId="22" xfId="61" applyNumberFormat="1" applyFont="1" applyFill="1" applyBorder="1" applyAlignment="1">
      <alignment horizontal="center" vertical="center"/>
      <protection/>
    </xf>
    <xf numFmtId="0" fontId="64" fillId="0" borderId="75" xfId="61" applyNumberFormat="1" applyFont="1" applyFill="1" applyBorder="1" applyAlignment="1">
      <alignment horizontal="center" vertical="center"/>
      <protection/>
    </xf>
    <xf numFmtId="0" fontId="51" fillId="0" borderId="32" xfId="61" applyFont="1" applyBorder="1" applyAlignment="1">
      <alignment horizontal="right" vertical="center"/>
      <protection/>
    </xf>
    <xf numFmtId="0" fontId="51" fillId="0" borderId="75" xfId="61" applyNumberFormat="1" applyFont="1" applyFill="1" applyBorder="1" applyAlignment="1">
      <alignment horizontal="center" vertical="center"/>
      <protection/>
    </xf>
    <xf numFmtId="0" fontId="51" fillId="0" borderId="22" xfId="61" applyFont="1" applyBorder="1" applyAlignment="1">
      <alignment vertical="center"/>
      <protection/>
    </xf>
    <xf numFmtId="0" fontId="64" fillId="0" borderId="22" xfId="61" applyFont="1" applyBorder="1" applyAlignment="1">
      <alignment vertical="center"/>
      <protection/>
    </xf>
    <xf numFmtId="0" fontId="64" fillId="0" borderId="22" xfId="61" applyFont="1" applyBorder="1" applyAlignment="1">
      <alignment horizontal="center" vertical="center"/>
      <protection/>
    </xf>
    <xf numFmtId="176" fontId="64" fillId="0" borderId="31" xfId="61" applyNumberFormat="1" applyFont="1" applyBorder="1" applyAlignment="1">
      <alignment vertical="center"/>
      <protection/>
    </xf>
    <xf numFmtId="0" fontId="51" fillId="0" borderId="22" xfId="61" applyFont="1" applyFill="1" applyBorder="1" applyAlignment="1">
      <alignment horizontal="left" vertical="center"/>
      <protection/>
    </xf>
    <xf numFmtId="182" fontId="64" fillId="0" borderId="73" xfId="61" applyNumberFormat="1" applyFont="1" applyFill="1" applyBorder="1" applyAlignment="1">
      <alignment horizontal="right" vertical="center"/>
      <protection/>
    </xf>
    <xf numFmtId="0" fontId="64" fillId="0" borderId="22" xfId="61" applyFont="1" applyFill="1" applyBorder="1" applyAlignment="1">
      <alignment vertical="center"/>
      <protection/>
    </xf>
    <xf numFmtId="180" fontId="51" fillId="0" borderId="75" xfId="61" applyNumberFormat="1" applyFont="1" applyFill="1" applyBorder="1" applyAlignment="1">
      <alignment horizontal="center" vertical="center"/>
      <protection/>
    </xf>
    <xf numFmtId="0" fontId="45" fillId="0" borderId="0" xfId="61" applyFont="1" applyBorder="1">
      <alignment vertical="center"/>
      <protection/>
    </xf>
    <xf numFmtId="177" fontId="64" fillId="0" borderId="31" xfId="61" applyNumberFormat="1" applyFont="1" applyFill="1" applyBorder="1" applyAlignment="1">
      <alignment vertical="center"/>
      <protection/>
    </xf>
    <xf numFmtId="179" fontId="64" fillId="0" borderId="75" xfId="61" applyNumberFormat="1" applyFont="1" applyFill="1" applyBorder="1" applyAlignment="1" quotePrefix="1">
      <alignment horizontal="center" vertical="center"/>
      <protection/>
    </xf>
    <xf numFmtId="0" fontId="8" fillId="0" borderId="0" xfId="61" applyFont="1" applyBorder="1">
      <alignment vertical="center"/>
      <protection/>
    </xf>
    <xf numFmtId="182" fontId="118" fillId="0" borderId="73" xfId="61" applyNumberFormat="1" applyFont="1" applyFill="1" applyBorder="1" applyAlignment="1">
      <alignment vertical="center"/>
      <protection/>
    </xf>
    <xf numFmtId="180" fontId="64" fillId="0" borderId="75" xfId="61" applyNumberFormat="1" applyFont="1" applyFill="1" applyBorder="1" applyAlignment="1">
      <alignment horizontal="center" vertical="center"/>
      <protection/>
    </xf>
    <xf numFmtId="0" fontId="64" fillId="0" borderId="26" xfId="61" applyNumberFormat="1" applyFont="1" applyFill="1" applyBorder="1" applyAlignment="1">
      <alignment horizontal="center" vertical="center"/>
      <protection/>
    </xf>
    <xf numFmtId="0" fontId="51" fillId="0" borderId="83" xfId="61" applyFont="1" applyBorder="1" applyAlignment="1">
      <alignment vertical="center"/>
      <protection/>
    </xf>
    <xf numFmtId="0" fontId="64" fillId="0" borderId="83" xfId="61" applyFont="1" applyBorder="1" applyAlignment="1">
      <alignment vertical="center"/>
      <protection/>
    </xf>
    <xf numFmtId="0" fontId="64" fillId="0" borderId="83" xfId="61" applyFont="1" applyBorder="1" applyAlignment="1">
      <alignment horizontal="center" vertical="center"/>
      <protection/>
    </xf>
    <xf numFmtId="176" fontId="64" fillId="0" borderId="87" xfId="61" applyNumberFormat="1" applyFont="1" applyBorder="1" applyAlignment="1">
      <alignment vertical="center"/>
      <protection/>
    </xf>
    <xf numFmtId="182" fontId="64" fillId="0" borderId="86" xfId="61" applyNumberFormat="1" applyFont="1" applyFill="1" applyBorder="1" applyAlignment="1">
      <alignment horizontal="center" vertical="center"/>
      <protection/>
    </xf>
    <xf numFmtId="0" fontId="8" fillId="0" borderId="32" xfId="61" applyFont="1" applyBorder="1">
      <alignment vertical="center"/>
      <protection/>
    </xf>
    <xf numFmtId="0" fontId="51" fillId="0" borderId="105" xfId="61" applyNumberFormat="1" applyFont="1" applyFill="1" applyBorder="1" applyAlignment="1">
      <alignment horizontal="center" vertical="center"/>
      <protection/>
    </xf>
    <xf numFmtId="0" fontId="41" fillId="0" borderId="106" xfId="61" applyNumberFormat="1" applyFont="1" applyFill="1" applyBorder="1" applyAlignment="1">
      <alignment vertical="center"/>
      <protection/>
    </xf>
    <xf numFmtId="0" fontId="45" fillId="0" borderId="106" xfId="61" applyNumberFormat="1" applyFont="1" applyFill="1" applyBorder="1" applyAlignment="1">
      <alignment horizontal="left" vertical="center"/>
      <protection/>
    </xf>
    <xf numFmtId="0" fontId="45" fillId="0" borderId="106" xfId="61" applyNumberFormat="1" applyFont="1" applyFill="1" applyBorder="1" applyAlignment="1">
      <alignment horizontal="center" vertical="center"/>
      <protection/>
    </xf>
    <xf numFmtId="176" fontId="53" fillId="0" borderId="109" xfId="61" applyNumberFormat="1" applyFont="1" applyFill="1" applyBorder="1" applyAlignment="1">
      <alignment horizontal="right" vertical="center"/>
      <protection/>
    </xf>
    <xf numFmtId="182" fontId="51" fillId="0" borderId="105" xfId="61" applyNumberFormat="1" applyFont="1" applyFill="1" applyBorder="1" applyAlignment="1">
      <alignment horizontal="center" vertical="center"/>
      <protection/>
    </xf>
    <xf numFmtId="176" fontId="64" fillId="0" borderId="109" xfId="61" applyNumberFormat="1" applyFont="1" applyFill="1" applyBorder="1" applyAlignment="1">
      <alignment horizontal="center" vertical="center"/>
      <protection/>
    </xf>
    <xf numFmtId="0" fontId="64" fillId="0" borderId="105" xfId="61" applyNumberFormat="1" applyFont="1" applyFill="1" applyBorder="1" applyAlignment="1">
      <alignment horizontal="center" vertical="center"/>
      <protection/>
    </xf>
    <xf numFmtId="181" fontId="64" fillId="0" borderId="106" xfId="61" applyNumberFormat="1" applyFont="1" applyFill="1" applyBorder="1" applyAlignment="1">
      <alignment horizontal="center" vertical="center"/>
      <protection/>
    </xf>
    <xf numFmtId="0" fontId="0" fillId="0" borderId="151" xfId="61" applyFont="1" applyBorder="1">
      <alignment vertical="center"/>
      <protection/>
    </xf>
    <xf numFmtId="0" fontId="64" fillId="0" borderId="109" xfId="61" applyNumberFormat="1" applyFont="1" applyFill="1" applyBorder="1" applyAlignment="1">
      <alignment horizontal="center" vertical="center"/>
      <protection/>
    </xf>
    <xf numFmtId="0" fontId="94" fillId="0" borderId="151" xfId="61" applyFont="1" applyBorder="1" applyAlignment="1">
      <alignment horizontal="right" vertical="center"/>
      <protection/>
    </xf>
    <xf numFmtId="0" fontId="41" fillId="0" borderId="109" xfId="61" applyNumberFormat="1" applyFont="1" applyFill="1" applyBorder="1" applyAlignment="1">
      <alignment horizontal="center" vertical="center"/>
      <protection/>
    </xf>
    <xf numFmtId="0" fontId="51" fillId="0" borderId="103" xfId="61" applyNumberFormat="1" applyFont="1" applyFill="1" applyBorder="1" applyAlignment="1">
      <alignment horizontal="center" vertical="center"/>
      <protection/>
    </xf>
    <xf numFmtId="0" fontId="64" fillId="0" borderId="47" xfId="61" applyNumberFormat="1" applyFont="1" applyFill="1" applyBorder="1" applyAlignment="1">
      <alignment horizontal="center" vertical="center"/>
      <protection/>
    </xf>
    <xf numFmtId="0" fontId="0" fillId="0" borderId="47" xfId="61" applyFont="1" applyBorder="1">
      <alignment vertical="center"/>
      <protection/>
    </xf>
    <xf numFmtId="0" fontId="66" fillId="0" borderId="47" xfId="61" applyFont="1" applyBorder="1" applyAlignment="1">
      <alignment horizontal="right" vertical="center"/>
      <protection/>
    </xf>
    <xf numFmtId="0" fontId="41" fillId="0" borderId="119" xfId="61" applyNumberFormat="1" applyFont="1" applyFill="1" applyBorder="1" applyAlignment="1">
      <alignment horizontal="center" vertical="center"/>
      <protection/>
    </xf>
    <xf numFmtId="0" fontId="51" fillId="0" borderId="68" xfId="61" applyNumberFormat="1" applyFont="1" applyFill="1" applyBorder="1" applyAlignment="1">
      <alignment horizontal="center" vertical="center"/>
      <protection/>
    </xf>
    <xf numFmtId="0" fontId="41" fillId="0" borderId="0" xfId="61" applyNumberFormat="1" applyFont="1" applyFill="1" applyBorder="1" applyAlignment="1">
      <alignment vertical="center"/>
      <protection/>
    </xf>
    <xf numFmtId="0" fontId="45" fillId="0" borderId="0" xfId="61" applyNumberFormat="1" applyFont="1" applyFill="1" applyBorder="1" applyAlignment="1">
      <alignment horizontal="left" vertical="center"/>
      <protection/>
    </xf>
    <xf numFmtId="0" fontId="41" fillId="0" borderId="0" xfId="61" applyNumberFormat="1" applyFont="1" applyFill="1" applyBorder="1" applyAlignment="1">
      <alignment horizontal="left" vertical="center"/>
      <protection/>
    </xf>
    <xf numFmtId="176" fontId="53" fillId="0" borderId="0" xfId="61" applyNumberFormat="1" applyFont="1" applyFill="1" applyBorder="1" applyAlignment="1">
      <alignment horizontal="right" vertical="center"/>
      <protection/>
    </xf>
    <xf numFmtId="182" fontId="51" fillId="0" borderId="0" xfId="61" applyNumberFormat="1" applyFont="1" applyFill="1" applyBorder="1" applyAlignment="1">
      <alignment horizontal="center" vertical="center"/>
      <protection/>
    </xf>
    <xf numFmtId="176" fontId="64" fillId="0" borderId="122" xfId="61" applyNumberFormat="1" applyFont="1" applyFill="1" applyBorder="1" applyAlignment="1">
      <alignment horizontal="center" vertical="center"/>
      <protection/>
    </xf>
    <xf numFmtId="0" fontId="51" fillId="0" borderId="104" xfId="61" applyNumberFormat="1" applyFont="1" applyFill="1" applyBorder="1" applyAlignment="1">
      <alignment horizontal="center" vertical="center"/>
      <protection/>
    </xf>
    <xf numFmtId="0" fontId="41" fillId="0" borderId="50" xfId="61" applyNumberFormat="1" applyFont="1" applyFill="1" applyBorder="1" applyAlignment="1">
      <alignment vertical="center"/>
      <protection/>
    </xf>
    <xf numFmtId="0" fontId="45" fillId="0" borderId="50" xfId="61" applyNumberFormat="1" applyFont="1" applyFill="1" applyBorder="1" applyAlignment="1">
      <alignment horizontal="left" vertical="center"/>
      <protection/>
    </xf>
    <xf numFmtId="176" fontId="64" fillId="0" borderId="152" xfId="61" applyNumberFormat="1" applyFont="1" applyFill="1" applyBorder="1" applyAlignment="1">
      <alignment horizontal="center" vertical="center"/>
      <protection/>
    </xf>
    <xf numFmtId="32" fontId="97" fillId="0" borderId="0" xfId="61" applyNumberFormat="1" applyFont="1" applyFill="1" applyBorder="1" applyAlignment="1">
      <alignment vertical="center"/>
      <protection/>
    </xf>
    <xf numFmtId="0" fontId="48" fillId="0" borderId="0" xfId="61" applyFont="1" applyFill="1" applyBorder="1" applyAlignment="1">
      <alignment vertical="center"/>
      <protection/>
    </xf>
    <xf numFmtId="0" fontId="11" fillId="0" borderId="0" xfId="61" applyFont="1" applyBorder="1">
      <alignment vertical="center"/>
      <protection/>
    </xf>
    <xf numFmtId="0" fontId="47" fillId="26" borderId="41" xfId="61" applyFont="1" applyFill="1" applyBorder="1" applyAlignment="1">
      <alignment horizontal="center" vertical="center"/>
      <protection/>
    </xf>
    <xf numFmtId="0" fontId="47" fillId="21" borderId="41" xfId="61" applyFont="1" applyFill="1" applyBorder="1" applyAlignment="1">
      <alignment horizontal="center" vertical="center"/>
      <protection/>
    </xf>
    <xf numFmtId="0" fontId="47" fillId="4" borderId="153" xfId="61" applyFont="1" applyFill="1" applyBorder="1" applyAlignment="1">
      <alignment horizontal="center" vertical="center"/>
      <protection/>
    </xf>
    <xf numFmtId="0" fontId="47" fillId="4" borderId="154" xfId="61" applyFont="1" applyFill="1" applyBorder="1" applyAlignment="1">
      <alignment horizontal="center" vertical="center"/>
      <protection/>
    </xf>
    <xf numFmtId="0" fontId="47" fillId="3" borderId="56" xfId="61" applyFont="1" applyFill="1" applyBorder="1" applyAlignment="1">
      <alignment horizontal="center" vertical="center"/>
      <protection/>
    </xf>
    <xf numFmtId="0" fontId="50" fillId="3" borderId="101" xfId="61" applyFont="1" applyFill="1" applyBorder="1" applyAlignment="1">
      <alignment horizontal="center" vertical="center"/>
      <protection/>
    </xf>
    <xf numFmtId="0" fontId="47" fillId="4" borderId="114" xfId="61" applyFont="1" applyFill="1" applyBorder="1" applyAlignment="1">
      <alignment horizontal="center" vertical="center"/>
      <protection/>
    </xf>
    <xf numFmtId="0" fontId="47" fillId="21" borderId="114" xfId="61" applyFont="1" applyFill="1" applyBorder="1" applyAlignment="1">
      <alignment horizontal="center" vertical="center"/>
      <protection/>
    </xf>
    <xf numFmtId="0" fontId="47" fillId="4" borderId="35" xfId="61" applyFont="1" applyFill="1" applyBorder="1" applyAlignment="1">
      <alignment horizontal="center" vertical="center"/>
      <protection/>
    </xf>
    <xf numFmtId="0" fontId="47" fillId="4" borderId="38" xfId="61" applyFont="1" applyFill="1" applyBorder="1" applyAlignment="1">
      <alignment horizontal="center" vertical="center"/>
      <protection/>
    </xf>
    <xf numFmtId="0" fontId="51" fillId="0" borderId="39" xfId="61" applyNumberFormat="1" applyFont="1" applyFill="1" applyBorder="1" applyAlignment="1">
      <alignment horizontal="center" vertical="center"/>
      <protection/>
    </xf>
    <xf numFmtId="0" fontId="41" fillId="0" borderId="34" xfId="61" applyNumberFormat="1" applyFont="1" applyFill="1" applyBorder="1" applyAlignment="1">
      <alignment horizontal="left" vertical="center"/>
      <protection/>
    </xf>
    <xf numFmtId="176" fontId="53" fillId="0" borderId="39" xfId="61" applyNumberFormat="1" applyFont="1" applyFill="1" applyBorder="1" applyAlignment="1">
      <alignment horizontal="right" vertical="center"/>
      <protection/>
    </xf>
    <xf numFmtId="182" fontId="86" fillId="0" borderId="30" xfId="61" applyNumberFormat="1" applyFont="1" applyFill="1" applyBorder="1" applyAlignment="1">
      <alignment horizontal="center" vertical="center"/>
      <protection/>
    </xf>
    <xf numFmtId="180" fontId="86" fillId="0" borderId="40" xfId="61" applyNumberFormat="1" applyFont="1" applyFill="1" applyBorder="1" applyAlignment="1">
      <alignment horizontal="center" vertical="center"/>
      <protection/>
    </xf>
    <xf numFmtId="0" fontId="41" fillId="0" borderId="40" xfId="61" applyNumberFormat="1" applyFont="1" applyFill="1" applyBorder="1" applyAlignment="1">
      <alignment vertical="center"/>
      <protection/>
    </xf>
    <xf numFmtId="181" fontId="86" fillId="0" borderId="43" xfId="61" applyNumberFormat="1" applyFont="1" applyFill="1" applyBorder="1" applyAlignment="1">
      <alignment horizontal="center" vertical="center"/>
      <protection/>
    </xf>
    <xf numFmtId="0" fontId="41" fillId="0" borderId="34" xfId="61" applyNumberFormat="1" applyFont="1" applyFill="1" applyBorder="1" applyAlignment="1">
      <alignment vertical="center"/>
      <protection/>
    </xf>
    <xf numFmtId="21" fontId="86" fillId="0" borderId="43" xfId="61" applyNumberFormat="1" applyFont="1" applyBorder="1" applyAlignment="1">
      <alignment horizontal="center" vertical="center"/>
      <protection/>
    </xf>
    <xf numFmtId="0" fontId="41" fillId="0" borderId="40" xfId="61" applyNumberFormat="1" applyFont="1" applyFill="1" applyBorder="1">
      <alignment vertical="center"/>
      <protection/>
    </xf>
    <xf numFmtId="181" fontId="86" fillId="0" borderId="27" xfId="61" applyNumberFormat="1" applyFont="1" applyFill="1" applyBorder="1" applyAlignment="1">
      <alignment horizontal="center" vertical="center"/>
      <protection/>
    </xf>
    <xf numFmtId="181" fontId="86" fillId="0" borderId="40" xfId="61" applyNumberFormat="1" applyFont="1" applyFill="1" applyBorder="1" applyAlignment="1">
      <alignment horizontal="center" vertical="center"/>
      <protection/>
    </xf>
    <xf numFmtId="0" fontId="51" fillId="0" borderId="28" xfId="61" applyNumberFormat="1" applyFont="1" applyFill="1" applyBorder="1" applyAlignment="1">
      <alignment horizontal="center" vertical="center"/>
      <protection/>
    </xf>
    <xf numFmtId="0" fontId="41" fillId="0" borderId="31" xfId="61" applyNumberFormat="1" applyFont="1" applyFill="1" applyBorder="1" applyAlignment="1">
      <alignment vertical="center"/>
      <protection/>
    </xf>
    <xf numFmtId="176" fontId="53" fillId="0" borderId="28" xfId="61" applyNumberFormat="1" applyFont="1" applyFill="1" applyBorder="1" applyAlignment="1">
      <alignment horizontal="right" vertical="center"/>
      <protection/>
    </xf>
    <xf numFmtId="182" fontId="86" fillId="0" borderId="22" xfId="61" applyNumberFormat="1" applyFont="1" applyFill="1" applyBorder="1" applyAlignment="1">
      <alignment horizontal="center" vertical="center"/>
      <protection/>
    </xf>
    <xf numFmtId="180" fontId="86" fillId="0" borderId="33" xfId="61" applyNumberFormat="1" applyFont="1" applyFill="1" applyBorder="1" applyAlignment="1">
      <alignment horizontal="center" vertical="center"/>
      <protection/>
    </xf>
    <xf numFmtId="0" fontId="41" fillId="0" borderId="33" xfId="61" applyNumberFormat="1" applyFont="1" applyFill="1" applyBorder="1">
      <alignment vertical="center"/>
      <protection/>
    </xf>
    <xf numFmtId="181" fontId="86" fillId="0" borderId="29" xfId="61" applyNumberFormat="1" applyFont="1" applyFill="1" applyBorder="1" applyAlignment="1">
      <alignment horizontal="center" vertical="center"/>
      <protection/>
    </xf>
    <xf numFmtId="21" fontId="86" fillId="0" borderId="44" xfId="61" applyNumberFormat="1" applyFont="1" applyBorder="1" applyAlignment="1">
      <alignment horizontal="center" vertical="center"/>
      <protection/>
    </xf>
    <xf numFmtId="0" fontId="41" fillId="0" borderId="33" xfId="61" applyNumberFormat="1" applyFont="1" applyFill="1" applyBorder="1" applyAlignment="1">
      <alignment vertical="center"/>
      <protection/>
    </xf>
    <xf numFmtId="21" fontId="86" fillId="0" borderId="32" xfId="61" applyNumberFormat="1" applyFont="1" applyBorder="1" applyAlignment="1">
      <alignment horizontal="center" vertical="center"/>
      <protection/>
    </xf>
    <xf numFmtId="181" fontId="86" fillId="0" borderId="33" xfId="61" applyNumberFormat="1" applyFont="1" applyFill="1" applyBorder="1" applyAlignment="1">
      <alignment horizontal="center" vertical="center"/>
      <protection/>
    </xf>
    <xf numFmtId="0" fontId="41" fillId="0" borderId="31" xfId="61" applyFont="1" applyFill="1" applyBorder="1">
      <alignment vertical="center"/>
      <protection/>
    </xf>
    <xf numFmtId="0" fontId="41" fillId="0" borderId="31" xfId="61" applyNumberFormat="1" applyFont="1" applyFill="1" applyBorder="1" applyAlignment="1">
      <alignment horizontal="left" vertical="center"/>
      <protection/>
    </xf>
    <xf numFmtId="0" fontId="41" fillId="0" borderId="33" xfId="61" applyNumberFormat="1" applyFont="1" applyFill="1" applyBorder="1" applyAlignment="1">
      <alignment horizontal="left" vertical="center"/>
      <protection/>
    </xf>
    <xf numFmtId="0" fontId="41" fillId="0" borderId="33" xfId="61" applyFont="1" applyFill="1" applyBorder="1">
      <alignment vertical="center"/>
      <protection/>
    </xf>
    <xf numFmtId="0" fontId="41" fillId="0" borderId="31" xfId="61" applyNumberFormat="1" applyFont="1" applyFill="1" applyBorder="1">
      <alignment vertical="center"/>
      <protection/>
    </xf>
    <xf numFmtId="181" fontId="86" fillId="0" borderId="44" xfId="61" applyNumberFormat="1" applyFont="1" applyFill="1" applyBorder="1" applyAlignment="1">
      <alignment horizontal="center" vertical="center"/>
      <protection/>
    </xf>
    <xf numFmtId="21" fontId="86" fillId="0" borderId="28" xfId="61" applyNumberFormat="1" applyFont="1" applyBorder="1" applyAlignment="1">
      <alignment horizontal="center" vertical="center"/>
      <protection/>
    </xf>
    <xf numFmtId="181" fontId="86" fillId="0" borderId="29" xfId="61" applyNumberFormat="1" applyFont="1" applyFill="1" applyBorder="1" applyAlignment="1">
      <alignment horizontal="center" vertical="center" wrapText="1"/>
      <protection/>
    </xf>
    <xf numFmtId="181" fontId="86" fillId="0" borderId="44" xfId="61" applyNumberFormat="1" applyFont="1" applyBorder="1" applyAlignment="1">
      <alignment horizontal="center" vertical="center"/>
      <protection/>
    </xf>
    <xf numFmtId="0" fontId="51" fillId="0" borderId="78" xfId="61" applyNumberFormat="1" applyFont="1" applyFill="1" applyBorder="1" applyAlignment="1">
      <alignment horizontal="center" vertical="center"/>
      <protection/>
    </xf>
    <xf numFmtId="0" fontId="41" fillId="0" borderId="77" xfId="61" applyFont="1" applyFill="1" applyBorder="1">
      <alignment vertical="center"/>
      <protection/>
    </xf>
    <xf numFmtId="176" fontId="53" fillId="0" borderId="78" xfId="61" applyNumberFormat="1" applyFont="1" applyFill="1" applyBorder="1" applyAlignment="1">
      <alignment horizontal="right" vertical="center"/>
      <protection/>
    </xf>
    <xf numFmtId="182" fontId="86" fillId="0" borderId="76" xfId="61" applyNumberFormat="1" applyFont="1" applyFill="1" applyBorder="1" applyAlignment="1">
      <alignment horizontal="center" vertical="center"/>
      <protection/>
    </xf>
    <xf numFmtId="180" fontId="86" fillId="0" borderId="80" xfId="61" applyNumberFormat="1" applyFont="1" applyFill="1" applyBorder="1" applyAlignment="1">
      <alignment horizontal="center" vertical="center"/>
      <protection/>
    </xf>
    <xf numFmtId="0" fontId="64" fillId="0" borderId="78" xfId="61" applyNumberFormat="1" applyFont="1" applyFill="1" applyBorder="1" applyAlignment="1">
      <alignment horizontal="center" vertical="center"/>
      <protection/>
    </xf>
    <xf numFmtId="0" fontId="41" fillId="0" borderId="80" xfId="61" applyNumberFormat="1" applyFont="1" applyFill="1" applyBorder="1" applyAlignment="1">
      <alignment vertical="center"/>
      <protection/>
    </xf>
    <xf numFmtId="181" fontId="49" fillId="0" borderId="155" xfId="61" applyNumberFormat="1" applyFont="1" applyFill="1" applyBorder="1" applyAlignment="1">
      <alignment horizontal="center" vertical="center" wrapText="1"/>
      <protection/>
    </xf>
    <xf numFmtId="0" fontId="86" fillId="0" borderId="156" xfId="61" applyFont="1" applyBorder="1" applyAlignment="1">
      <alignment horizontal="center" vertical="center"/>
      <protection/>
    </xf>
    <xf numFmtId="0" fontId="86" fillId="0" borderId="78" xfId="61" applyFont="1" applyBorder="1" applyAlignment="1">
      <alignment horizontal="center" vertical="center"/>
      <protection/>
    </xf>
    <xf numFmtId="0" fontId="86" fillId="0" borderId="155" xfId="61" applyFont="1" applyBorder="1" applyAlignment="1">
      <alignment horizontal="center" vertical="center"/>
      <protection/>
    </xf>
    <xf numFmtId="0" fontId="64" fillId="0" borderId="0" xfId="61" applyFont="1" applyBorder="1">
      <alignment vertical="center"/>
      <protection/>
    </xf>
    <xf numFmtId="0" fontId="86" fillId="0" borderId="0" xfId="61" applyFont="1" applyBorder="1">
      <alignment vertical="center"/>
      <protection/>
    </xf>
    <xf numFmtId="0" fontId="0" fillId="0" borderId="0" xfId="61" applyFont="1" applyFill="1" applyBorder="1">
      <alignment vertical="center"/>
      <protection/>
    </xf>
    <xf numFmtId="0" fontId="99" fillId="0" borderId="0" xfId="61" applyFont="1" applyFill="1" applyBorder="1" applyAlignment="1">
      <alignment vertical="center"/>
      <protection/>
    </xf>
    <xf numFmtId="0" fontId="96" fillId="0" borderId="0" xfId="61" applyFont="1" applyFill="1" applyBorder="1" applyAlignment="1">
      <alignment vertical="center"/>
      <protection/>
    </xf>
    <xf numFmtId="0" fontId="44" fillId="26" borderId="157" xfId="61" applyFont="1" applyFill="1" applyBorder="1" applyAlignment="1">
      <alignment vertical="center"/>
      <protection/>
    </xf>
    <xf numFmtId="0" fontId="50" fillId="26" borderId="101" xfId="61" applyFont="1" applyFill="1" applyBorder="1" applyAlignment="1">
      <alignment horizontal="center" vertical="center"/>
      <protection/>
    </xf>
    <xf numFmtId="0" fontId="47" fillId="0" borderId="39" xfId="61" applyNumberFormat="1" applyFont="1" applyFill="1" applyBorder="1" applyAlignment="1">
      <alignment horizontal="center" vertical="center"/>
      <protection/>
    </xf>
    <xf numFmtId="0" fontId="47" fillId="0" borderId="34" xfId="61" applyNumberFormat="1" applyFont="1" applyFill="1" applyBorder="1" applyAlignment="1">
      <alignment vertical="center"/>
      <protection/>
    </xf>
    <xf numFmtId="182" fontId="53" fillId="0" borderId="30" xfId="61" applyNumberFormat="1" applyFont="1" applyFill="1" applyBorder="1" applyAlignment="1">
      <alignment horizontal="center" vertical="center"/>
      <protection/>
    </xf>
    <xf numFmtId="180" fontId="53" fillId="0" borderId="40" xfId="61" applyNumberFormat="1" applyFont="1" applyFill="1" applyBorder="1" applyAlignment="1">
      <alignment horizontal="center" vertical="center"/>
      <protection/>
    </xf>
    <xf numFmtId="0" fontId="53" fillId="0" borderId="0" xfId="61" applyFont="1" applyBorder="1">
      <alignment vertical="center"/>
      <protection/>
    </xf>
    <xf numFmtId="0" fontId="47" fillId="0" borderId="43" xfId="61" applyNumberFormat="1" applyFont="1" applyFill="1" applyBorder="1" applyAlignment="1">
      <alignment vertical="center"/>
      <protection/>
    </xf>
    <xf numFmtId="181" fontId="53" fillId="0" borderId="45" xfId="61" applyNumberFormat="1" applyFont="1" applyFill="1" applyBorder="1" applyAlignment="1">
      <alignment horizontal="center" vertical="center"/>
      <protection/>
    </xf>
    <xf numFmtId="181" fontId="53" fillId="0" borderId="43" xfId="61" applyNumberFormat="1" applyFont="1" applyFill="1" applyBorder="1" applyAlignment="1">
      <alignment horizontal="center" vertical="center"/>
      <protection/>
    </xf>
    <xf numFmtId="0" fontId="47" fillId="0" borderId="43" xfId="61" applyNumberFormat="1" applyFont="1" applyFill="1" applyBorder="1">
      <alignment vertical="center"/>
      <protection/>
    </xf>
    <xf numFmtId="181" fontId="53" fillId="0" borderId="43" xfId="61" applyNumberFormat="1" applyFont="1" applyBorder="1" applyAlignment="1">
      <alignment horizontal="center" vertical="center"/>
      <protection/>
    </xf>
    <xf numFmtId="181" fontId="53" fillId="0" borderId="45" xfId="61" applyNumberFormat="1" applyFont="1" applyBorder="1" applyAlignment="1">
      <alignment horizontal="center" vertical="center"/>
      <protection/>
    </xf>
    <xf numFmtId="0" fontId="47" fillId="0" borderId="28" xfId="61" applyNumberFormat="1" applyFont="1" applyFill="1" applyBorder="1" applyAlignment="1">
      <alignment horizontal="center" vertical="center"/>
      <protection/>
    </xf>
    <xf numFmtId="0" fontId="47" fillId="0" borderId="31" xfId="61" applyNumberFormat="1" applyFont="1" applyFill="1" applyBorder="1" applyAlignment="1">
      <alignment vertical="center"/>
      <protection/>
    </xf>
    <xf numFmtId="182" fontId="53" fillId="0" borderId="22" xfId="61" applyNumberFormat="1" applyFont="1" applyFill="1" applyBorder="1" applyAlignment="1">
      <alignment horizontal="center" vertical="center"/>
      <protection/>
    </xf>
    <xf numFmtId="180" fontId="53" fillId="0" borderId="33" xfId="61" applyNumberFormat="1" applyFont="1" applyFill="1" applyBorder="1" applyAlignment="1">
      <alignment horizontal="center" vertical="center"/>
      <protection/>
    </xf>
    <xf numFmtId="0" fontId="47" fillId="0" borderId="44" xfId="61" applyNumberFormat="1" applyFont="1" applyFill="1" applyBorder="1" applyAlignment="1">
      <alignment vertical="center"/>
      <protection/>
    </xf>
    <xf numFmtId="181" fontId="53" fillId="0" borderId="29" xfId="61" applyNumberFormat="1" applyFont="1" applyFill="1" applyBorder="1" applyAlignment="1">
      <alignment horizontal="center" vertical="center"/>
      <protection/>
    </xf>
    <xf numFmtId="0" fontId="47" fillId="0" borderId="44" xfId="61" applyNumberFormat="1" applyFont="1" applyFill="1" applyBorder="1">
      <alignment vertical="center"/>
      <protection/>
    </xf>
    <xf numFmtId="21" fontId="53" fillId="0" borderId="44" xfId="61" applyNumberFormat="1" applyFont="1" applyBorder="1" applyAlignment="1">
      <alignment horizontal="center" vertical="center"/>
      <protection/>
    </xf>
    <xf numFmtId="181" fontId="53" fillId="0" borderId="29" xfId="61" applyNumberFormat="1" applyFont="1" applyBorder="1" applyAlignment="1">
      <alignment horizontal="center" vertical="center"/>
      <protection/>
    </xf>
    <xf numFmtId="0" fontId="47" fillId="0" borderId="44" xfId="61" applyNumberFormat="1" applyFont="1" applyFill="1" applyBorder="1" applyAlignment="1">
      <alignment horizontal="left" vertical="center"/>
      <protection/>
    </xf>
    <xf numFmtId="0" fontId="47" fillId="0" borderId="0" xfId="61" applyNumberFormat="1" applyFont="1" applyFill="1" applyBorder="1" applyAlignment="1">
      <alignment vertical="center"/>
      <protection/>
    </xf>
    <xf numFmtId="181" fontId="53" fillId="0" borderId="0" xfId="61" applyNumberFormat="1" applyFont="1" applyFill="1" applyBorder="1" applyAlignment="1">
      <alignment horizontal="center" vertical="center"/>
      <protection/>
    </xf>
    <xf numFmtId="0" fontId="47" fillId="0" borderId="31" xfId="61" applyNumberFormat="1" applyFont="1" applyFill="1" applyBorder="1" applyAlignment="1">
      <alignment horizontal="left" vertical="center"/>
      <protection/>
    </xf>
    <xf numFmtId="181" fontId="53" fillId="0" borderId="44" xfId="61" applyNumberFormat="1" applyFont="1" applyFill="1" applyBorder="1" applyAlignment="1">
      <alignment horizontal="center" vertical="center"/>
      <protection/>
    </xf>
    <xf numFmtId="0" fontId="47" fillId="0" borderId="44" xfId="61" applyFont="1" applyFill="1" applyBorder="1">
      <alignment vertical="center"/>
      <protection/>
    </xf>
    <xf numFmtId="181" fontId="53" fillId="0" borderId="44" xfId="61" applyNumberFormat="1" applyFont="1" applyBorder="1" applyAlignment="1">
      <alignment horizontal="center" vertical="center"/>
      <protection/>
    </xf>
    <xf numFmtId="0" fontId="47" fillId="0" borderId="31" xfId="61" applyNumberFormat="1" applyFont="1" applyFill="1" applyBorder="1">
      <alignment vertical="center"/>
      <protection/>
    </xf>
    <xf numFmtId="181" fontId="53" fillId="0" borderId="158" xfId="61" applyNumberFormat="1" applyFont="1" applyFill="1" applyBorder="1" applyAlignment="1">
      <alignment horizontal="center" vertical="center"/>
      <protection/>
    </xf>
    <xf numFmtId="0" fontId="47" fillId="0" borderId="78" xfId="61" applyNumberFormat="1" applyFont="1" applyFill="1" applyBorder="1" applyAlignment="1">
      <alignment horizontal="center" vertical="center"/>
      <protection/>
    </xf>
    <xf numFmtId="0" fontId="47" fillId="0" borderId="77" xfId="61" applyFont="1" applyFill="1" applyBorder="1">
      <alignment vertical="center"/>
      <protection/>
    </xf>
    <xf numFmtId="182" fontId="53" fillId="0" borderId="76" xfId="61" applyNumberFormat="1" applyFont="1" applyFill="1" applyBorder="1" applyAlignment="1">
      <alignment horizontal="center" vertical="center"/>
      <protection/>
    </xf>
    <xf numFmtId="180" fontId="53" fillId="0" borderId="80" xfId="61" applyNumberFormat="1" applyFont="1" applyFill="1" applyBorder="1" applyAlignment="1">
      <alignment horizontal="center" vertical="center"/>
      <protection/>
    </xf>
    <xf numFmtId="0" fontId="47" fillId="0" borderId="156" xfId="61" applyFont="1" applyFill="1" applyBorder="1">
      <alignment vertical="center"/>
      <protection/>
    </xf>
    <xf numFmtId="181" fontId="53" fillId="0" borderId="155" xfId="61" applyNumberFormat="1" applyFont="1" applyFill="1" applyBorder="1" applyAlignment="1">
      <alignment horizontal="center" vertical="center"/>
      <protection/>
    </xf>
    <xf numFmtId="181" fontId="86" fillId="0" borderId="155" xfId="61" applyNumberFormat="1" applyFont="1" applyFill="1" applyBorder="1" applyAlignment="1">
      <alignment horizontal="center" vertical="center"/>
      <protection/>
    </xf>
    <xf numFmtId="0" fontId="49" fillId="0" borderId="156" xfId="61" applyNumberFormat="1" applyFont="1" applyFill="1" applyBorder="1" applyAlignment="1">
      <alignment vertical="center"/>
      <protection/>
    </xf>
    <xf numFmtId="181" fontId="86" fillId="0" borderId="156" xfId="61" applyNumberFormat="1" applyFont="1" applyFill="1" applyBorder="1" applyAlignment="1">
      <alignment horizontal="center" vertical="center"/>
      <protection/>
    </xf>
    <xf numFmtId="32" fontId="44" fillId="0" borderId="0" xfId="0" applyNumberFormat="1" applyFont="1" applyFill="1" applyBorder="1" applyAlignment="1">
      <alignment horizontal="left" vertical="center"/>
    </xf>
    <xf numFmtId="32" fontId="44" fillId="0" borderId="0" xfId="0" applyNumberFormat="1" applyFont="1" applyFill="1" applyBorder="1" applyAlignment="1">
      <alignment vertical="center"/>
    </xf>
    <xf numFmtId="32" fontId="101" fillId="0" borderId="0" xfId="0" applyNumberFormat="1" applyFont="1" applyFill="1" applyBorder="1" applyAlignment="1">
      <alignment vertical="center"/>
    </xf>
    <xf numFmtId="32" fontId="49" fillId="0" borderId="0" xfId="0" applyNumberFormat="1" applyFont="1" applyFill="1" applyBorder="1" applyAlignment="1">
      <alignment vertical="center"/>
    </xf>
    <xf numFmtId="0" fontId="51" fillId="0" borderId="50" xfId="0" applyFont="1" applyFill="1" applyBorder="1" applyAlignment="1">
      <alignment vertical="center"/>
    </xf>
    <xf numFmtId="0" fontId="51" fillId="0" borderId="0" xfId="0" applyFont="1" applyBorder="1" applyAlignment="1">
      <alignment vertical="center"/>
    </xf>
    <xf numFmtId="0" fontId="47" fillId="0" borderId="50" xfId="0" applyFont="1" applyFill="1" applyBorder="1" applyAlignment="1">
      <alignment vertical="center"/>
    </xf>
    <xf numFmtId="0" fontId="47" fillId="3" borderId="51" xfId="0" applyNumberFormat="1" applyFont="1" applyFill="1" applyBorder="1" applyAlignment="1">
      <alignment horizontal="center" vertical="center"/>
    </xf>
    <xf numFmtId="0" fontId="47" fillId="3" borderId="57" xfId="0" applyFont="1" applyFill="1" applyBorder="1" applyAlignment="1">
      <alignment horizontal="center" vertical="center"/>
    </xf>
    <xf numFmtId="0" fontId="47" fillId="3" borderId="58" xfId="0" applyFont="1" applyFill="1" applyBorder="1" applyAlignment="1">
      <alignment horizontal="center" vertical="center"/>
    </xf>
    <xf numFmtId="0" fontId="41" fillId="0" borderId="30" xfId="0" applyNumberFormat="1" applyFont="1" applyFill="1" applyBorder="1" applyAlignment="1">
      <alignment horizontal="left" vertical="center"/>
    </xf>
    <xf numFmtId="0" fontId="45" fillId="0" borderId="30" xfId="0" applyNumberFormat="1" applyFont="1" applyFill="1" applyBorder="1" applyAlignment="1">
      <alignment horizontal="left" vertical="center"/>
    </xf>
    <xf numFmtId="0" fontId="45" fillId="0" borderId="30" xfId="0" applyNumberFormat="1" applyFont="1" applyFill="1" applyBorder="1" applyAlignment="1">
      <alignment horizontal="center" vertical="center"/>
    </xf>
    <xf numFmtId="176" fontId="53" fillId="0" borderId="34" xfId="0" applyNumberFormat="1" applyFont="1" applyFill="1" applyBorder="1" applyAlignment="1">
      <alignment horizontal="center" vertical="center"/>
    </xf>
    <xf numFmtId="0" fontId="86" fillId="0" borderId="39" xfId="0" applyNumberFormat="1" applyFont="1" applyFill="1" applyBorder="1" applyAlignment="1">
      <alignment horizontal="center" vertical="center"/>
    </xf>
    <xf numFmtId="0" fontId="86" fillId="0" borderId="30" xfId="0" applyNumberFormat="1" applyFont="1" applyFill="1" applyBorder="1" applyAlignment="1">
      <alignment horizontal="right" vertical="center"/>
    </xf>
    <xf numFmtId="178" fontId="86" fillId="0" borderId="30" xfId="0" applyNumberFormat="1" applyFont="1" applyFill="1" applyBorder="1" applyAlignment="1">
      <alignment horizontal="center" vertical="center"/>
    </xf>
    <xf numFmtId="0" fontId="86" fillId="0" borderId="40" xfId="0" applyNumberFormat="1" applyFont="1" applyFill="1" applyBorder="1" applyAlignment="1">
      <alignment horizontal="center" vertical="center"/>
    </xf>
    <xf numFmtId="0" fontId="86" fillId="0" borderId="36" xfId="0" applyFont="1" applyBorder="1" applyAlignment="1">
      <alignment horizontal="right" vertical="center"/>
    </xf>
    <xf numFmtId="0" fontId="86" fillId="0" borderId="67" xfId="0" applyNumberFormat="1" applyFont="1" applyFill="1" applyBorder="1" applyAlignment="1">
      <alignment horizontal="center" vertical="center"/>
    </xf>
    <xf numFmtId="0" fontId="41" fillId="0" borderId="22" xfId="0" applyNumberFormat="1" applyFont="1" applyFill="1" applyBorder="1" applyAlignment="1">
      <alignment vertical="center"/>
    </xf>
    <xf numFmtId="0" fontId="45" fillId="0" borderId="22" xfId="0" applyNumberFormat="1" applyFont="1" applyFill="1" applyBorder="1" applyAlignment="1">
      <alignment vertical="center"/>
    </xf>
    <xf numFmtId="0" fontId="45" fillId="0" borderId="22" xfId="0" applyNumberFormat="1" applyFont="1" applyFill="1" applyBorder="1" applyAlignment="1">
      <alignment horizontal="center" vertical="center"/>
    </xf>
    <xf numFmtId="0" fontId="86" fillId="0" borderId="28" xfId="0" applyNumberFormat="1" applyFont="1" applyFill="1" applyBorder="1" applyAlignment="1">
      <alignment horizontal="center" vertical="center"/>
    </xf>
    <xf numFmtId="0" fontId="86" fillId="0" borderId="22" xfId="0" applyNumberFormat="1" applyFont="1" applyFill="1" applyBorder="1" applyAlignment="1">
      <alignment horizontal="right" vertical="center"/>
    </xf>
    <xf numFmtId="178" fontId="86" fillId="0" borderId="22" xfId="0" applyNumberFormat="1" applyFont="1" applyFill="1" applyBorder="1" applyAlignment="1">
      <alignment horizontal="center" vertical="center"/>
    </xf>
    <xf numFmtId="0" fontId="86" fillId="0" borderId="33" xfId="0" applyNumberFormat="1" applyFont="1" applyFill="1" applyBorder="1" applyAlignment="1">
      <alignment horizontal="center" vertical="center"/>
    </xf>
    <xf numFmtId="0" fontId="86" fillId="0" borderId="28" xfId="0" applyFont="1" applyBorder="1" applyAlignment="1">
      <alignment horizontal="right" vertical="center"/>
    </xf>
    <xf numFmtId="186" fontId="86" fillId="0" borderId="75" xfId="0" applyNumberFormat="1" applyFont="1" applyFill="1" applyBorder="1" applyAlignment="1">
      <alignment horizontal="center" vertical="center"/>
    </xf>
    <xf numFmtId="0" fontId="45" fillId="0" borderId="22" xfId="0" applyNumberFormat="1" applyFont="1" applyFill="1" applyBorder="1" applyAlignment="1">
      <alignment horizontal="left" vertical="center"/>
    </xf>
    <xf numFmtId="0" fontId="86" fillId="0" borderId="32" xfId="0" applyFont="1" applyBorder="1" applyAlignment="1">
      <alignment horizontal="right" vertical="center"/>
    </xf>
    <xf numFmtId="0" fontId="86" fillId="0" borderId="75" xfId="0" applyNumberFormat="1" applyFont="1" applyFill="1" applyBorder="1" applyAlignment="1">
      <alignment horizontal="center" vertical="center"/>
    </xf>
    <xf numFmtId="0" fontId="41" fillId="0" borderId="22" xfId="0" applyNumberFormat="1" applyFont="1" applyFill="1" applyBorder="1" applyAlignment="1">
      <alignment horizontal="left" vertical="center"/>
    </xf>
    <xf numFmtId="0" fontId="45" fillId="0" borderId="22" xfId="0" applyNumberFormat="1" applyFont="1" applyFill="1" applyBorder="1" applyAlignment="1">
      <alignment vertical="center"/>
    </xf>
    <xf numFmtId="176" fontId="53" fillId="0" borderId="31" xfId="0" applyNumberFormat="1" applyFont="1" applyFill="1" applyBorder="1" applyAlignment="1" quotePrefix="1">
      <alignment horizontal="center" vertical="center"/>
    </xf>
    <xf numFmtId="180" fontId="86" fillId="0" borderId="75" xfId="0" applyNumberFormat="1" applyFont="1" applyFill="1" applyBorder="1" applyAlignment="1">
      <alignment horizontal="center" vertical="center"/>
    </xf>
    <xf numFmtId="0" fontId="41" fillId="0" borderId="22" xfId="0" applyNumberFormat="1" applyFont="1" applyFill="1" applyBorder="1" applyAlignment="1">
      <alignment vertical="center"/>
    </xf>
    <xf numFmtId="0" fontId="86" fillId="0" borderId="22" xfId="0" applyNumberFormat="1" applyFont="1" applyFill="1" applyBorder="1" applyAlignment="1">
      <alignment horizontal="center" vertical="center"/>
    </xf>
    <xf numFmtId="0" fontId="64" fillId="0" borderId="28" xfId="0" applyNumberFormat="1" applyFont="1" applyFill="1" applyBorder="1" applyAlignment="1">
      <alignment horizontal="center" vertical="center"/>
    </xf>
    <xf numFmtId="0" fontId="66" fillId="0" borderId="22" xfId="0" applyNumberFormat="1" applyFont="1" applyFill="1" applyBorder="1" applyAlignment="1">
      <alignment horizontal="right" vertical="center"/>
    </xf>
    <xf numFmtId="0" fontId="52" fillId="0" borderId="22" xfId="0" applyNumberFormat="1" applyFont="1" applyFill="1" applyBorder="1" applyAlignment="1">
      <alignment horizontal="right" vertical="center"/>
    </xf>
    <xf numFmtId="0" fontId="51" fillId="0" borderId="22" xfId="0" applyNumberFormat="1" applyFont="1" applyFill="1" applyBorder="1" applyAlignment="1">
      <alignment vertical="center"/>
    </xf>
    <xf numFmtId="176" fontId="53" fillId="0" borderId="33" xfId="0" applyNumberFormat="1" applyFont="1" applyFill="1" applyBorder="1" applyAlignment="1">
      <alignment horizontal="center" vertical="center"/>
    </xf>
    <xf numFmtId="0" fontId="64" fillId="0" borderId="22" xfId="0" applyNumberFormat="1" applyFont="1" applyFill="1" applyBorder="1" applyAlignment="1">
      <alignment horizontal="right" vertical="center"/>
    </xf>
    <xf numFmtId="0" fontId="8" fillId="0" borderId="22" xfId="0" applyNumberFormat="1" applyFont="1" applyBorder="1" applyAlignment="1">
      <alignment horizontal="right" vertical="center"/>
    </xf>
    <xf numFmtId="0" fontId="51" fillId="21" borderId="127" xfId="0" applyFont="1" applyFill="1" applyBorder="1" applyAlignment="1">
      <alignment horizontal="center" vertical="center"/>
    </xf>
    <xf numFmtId="0" fontId="102" fillId="21" borderId="159" xfId="0" applyFont="1" applyFill="1" applyBorder="1" applyAlignment="1">
      <alignment horizontal="center" vertical="center"/>
    </xf>
    <xf numFmtId="0" fontId="45" fillId="21" borderId="160" xfId="0" applyFont="1" applyFill="1" applyBorder="1" applyAlignment="1">
      <alignment horizontal="left" vertical="center"/>
    </xf>
    <xf numFmtId="0" fontId="104" fillId="0" borderId="0" xfId="0" applyFont="1" applyFill="1" applyBorder="1" applyAlignment="1">
      <alignment vertical="center"/>
    </xf>
    <xf numFmtId="0" fontId="105" fillId="0" borderId="0" xfId="0" applyFont="1" applyBorder="1" applyAlignment="1">
      <alignment vertical="center"/>
    </xf>
    <xf numFmtId="0" fontId="63" fillId="0" borderId="0" xfId="0" applyFont="1" applyBorder="1" applyAlignment="1">
      <alignment vertical="center"/>
    </xf>
    <xf numFmtId="0" fontId="47" fillId="0" borderId="24" xfId="0" applyFont="1" applyFill="1" applyBorder="1" applyAlignment="1">
      <alignment horizontal="left" vertical="center"/>
    </xf>
    <xf numFmtId="0" fontId="47" fillId="24" borderId="51" xfId="0" applyNumberFormat="1" applyFont="1" applyFill="1" applyBorder="1" applyAlignment="1">
      <alignment horizontal="center" vertical="center"/>
    </xf>
    <xf numFmtId="0" fontId="47" fillId="24" borderId="112" xfId="0" applyFont="1" applyFill="1" applyBorder="1" applyAlignment="1">
      <alignment horizontal="center" vertical="center"/>
    </xf>
    <xf numFmtId="0" fontId="47" fillId="24" borderId="150" xfId="0" applyFont="1" applyFill="1" applyBorder="1" applyAlignment="1">
      <alignment horizontal="center" vertical="center"/>
    </xf>
    <xf numFmtId="0" fontId="47" fillId="24" borderId="161" xfId="0" applyFont="1" applyFill="1" applyBorder="1" applyAlignment="1">
      <alignment horizontal="center" vertical="center"/>
    </xf>
    <xf numFmtId="0" fontId="47" fillId="24" borderId="57" xfId="0" applyFont="1" applyFill="1" applyBorder="1" applyAlignment="1">
      <alignment horizontal="center" vertical="center"/>
    </xf>
    <xf numFmtId="0" fontId="47" fillId="24" borderId="42" xfId="0" applyFont="1" applyFill="1" applyBorder="1" applyAlignment="1">
      <alignment horizontal="center" vertical="center"/>
    </xf>
    <xf numFmtId="0" fontId="47" fillId="24" borderId="58" xfId="0" applyFont="1" applyFill="1" applyBorder="1" applyAlignment="1">
      <alignment horizontal="center" vertical="center"/>
    </xf>
    <xf numFmtId="0" fontId="47" fillId="24" borderId="60" xfId="0" applyFont="1" applyFill="1" applyBorder="1" applyAlignment="1">
      <alignment horizontal="center" vertical="center"/>
    </xf>
    <xf numFmtId="0" fontId="44" fillId="0" borderId="30" xfId="0" applyFont="1" applyFill="1" applyBorder="1" applyAlignment="1">
      <alignment horizontal="left" vertical="center"/>
    </xf>
    <xf numFmtId="176" fontId="53" fillId="0" borderId="40" xfId="0" applyNumberFormat="1" applyFont="1" applyFill="1" applyBorder="1" applyAlignment="1">
      <alignment vertical="center"/>
    </xf>
    <xf numFmtId="182" fontId="106" fillId="0" borderId="162" xfId="0" applyNumberFormat="1" applyFont="1" applyFill="1" applyBorder="1" applyAlignment="1" quotePrefix="1">
      <alignment horizontal="center" vertical="center"/>
    </xf>
    <xf numFmtId="181" fontId="66" fillId="0" borderId="67" xfId="0" applyNumberFormat="1" applyFont="1" applyFill="1" applyBorder="1" applyAlignment="1">
      <alignment horizontal="center" vertical="center"/>
    </xf>
    <xf numFmtId="180" fontId="86" fillId="0" borderId="0" xfId="0" applyNumberFormat="1" applyFont="1" applyFill="1" applyBorder="1" applyAlignment="1">
      <alignment vertical="center"/>
    </xf>
    <xf numFmtId="0" fontId="44" fillId="0" borderId="22" xfId="0" applyFont="1" applyFill="1" applyBorder="1" applyAlignment="1">
      <alignment vertical="center"/>
    </xf>
    <xf numFmtId="176" fontId="53" fillId="0" borderId="33" xfId="0" applyNumberFormat="1" applyFont="1" applyFill="1" applyBorder="1" applyAlignment="1">
      <alignment vertical="center"/>
    </xf>
    <xf numFmtId="182" fontId="106" fillId="0" borderId="44" xfId="0" applyNumberFormat="1" applyFont="1" applyFill="1" applyBorder="1" applyAlignment="1" quotePrefix="1">
      <alignment horizontal="center" vertical="center"/>
    </xf>
    <xf numFmtId="181" fontId="66" fillId="0" borderId="75" xfId="0" applyNumberFormat="1" applyFont="1" applyFill="1" applyBorder="1" applyAlignment="1">
      <alignment horizontal="center" vertical="center"/>
    </xf>
    <xf numFmtId="176" fontId="53" fillId="0" borderId="33" xfId="0" applyNumberFormat="1" applyFont="1" applyFill="1" applyBorder="1" applyAlignment="1">
      <alignment horizontal="right" vertical="center"/>
    </xf>
    <xf numFmtId="182" fontId="106" fillId="0" borderId="44" xfId="0" applyNumberFormat="1" applyFont="1" applyFill="1" applyBorder="1" applyAlignment="1">
      <alignment horizontal="center" vertical="center"/>
    </xf>
    <xf numFmtId="0" fontId="44" fillId="0" borderId="22" xfId="0" applyFont="1" applyFill="1" applyBorder="1" applyAlignment="1">
      <alignment vertical="center"/>
    </xf>
    <xf numFmtId="0" fontId="44" fillId="0" borderId="22" xfId="0" applyFont="1" applyFill="1" applyBorder="1" applyAlignment="1">
      <alignment horizontal="left" vertical="center"/>
    </xf>
    <xf numFmtId="190" fontId="0" fillId="0" borderId="0" xfId="0" applyNumberFormat="1" applyFont="1" applyFill="1" applyBorder="1" applyAlignment="1">
      <alignment vertical="center"/>
    </xf>
    <xf numFmtId="0" fontId="8" fillId="0" borderId="0" xfId="0" applyFont="1" applyFill="1" applyBorder="1" applyAlignment="1">
      <alignment vertical="center"/>
    </xf>
    <xf numFmtId="186" fontId="38" fillId="21" borderId="48" xfId="0" applyNumberFormat="1" applyFont="1" applyFill="1" applyBorder="1" applyAlignment="1">
      <alignment horizontal="center" vertical="center"/>
    </xf>
    <xf numFmtId="186" fontId="38" fillId="21" borderId="0" xfId="0" applyNumberFormat="1" applyFont="1" applyFill="1" applyBorder="1" applyAlignment="1">
      <alignment horizontal="center" vertical="center"/>
    </xf>
    <xf numFmtId="186" fontId="38" fillId="21" borderId="122" xfId="0" applyNumberFormat="1" applyFont="1" applyFill="1" applyBorder="1" applyAlignment="1">
      <alignment horizontal="center" vertical="center"/>
    </xf>
    <xf numFmtId="186" fontId="8" fillId="21" borderId="48" xfId="0" applyNumberFormat="1" applyFont="1" applyFill="1" applyBorder="1" applyAlignment="1">
      <alignment horizontal="center" vertical="center"/>
    </xf>
    <xf numFmtId="186" fontId="8" fillId="21" borderId="0" xfId="0" applyNumberFormat="1" applyFont="1" applyFill="1" applyBorder="1" applyAlignment="1">
      <alignment horizontal="center" vertical="center"/>
    </xf>
    <xf numFmtId="186" fontId="8" fillId="21" borderId="122" xfId="0" applyNumberFormat="1" applyFont="1" applyFill="1" applyBorder="1" applyAlignment="1">
      <alignment horizontal="center" vertical="center"/>
    </xf>
    <xf numFmtId="0" fontId="10" fillId="4" borderId="24" xfId="0" applyFont="1" applyFill="1" applyBorder="1" applyAlignment="1">
      <alignment horizontal="left" vertical="center"/>
    </xf>
    <xf numFmtId="186" fontId="8" fillId="21" borderId="49" xfId="0" applyNumberFormat="1" applyFont="1" applyFill="1" applyBorder="1" applyAlignment="1">
      <alignment horizontal="center" vertical="center"/>
    </xf>
    <xf numFmtId="186" fontId="8" fillId="21" borderId="24" xfId="0" applyNumberFormat="1" applyFont="1" applyFill="1" applyBorder="1" applyAlignment="1">
      <alignment horizontal="center" vertical="center"/>
    </xf>
    <xf numFmtId="186" fontId="8" fillId="21" borderId="163" xfId="0" applyNumberFormat="1" applyFont="1" applyFill="1" applyBorder="1" applyAlignment="1">
      <alignment horizontal="center" vertical="center"/>
    </xf>
    <xf numFmtId="0" fontId="11" fillId="0" borderId="164" xfId="0" applyFont="1" applyFill="1" applyBorder="1" applyAlignment="1">
      <alignment horizontal="center" vertical="center"/>
    </xf>
    <xf numFmtId="0" fontId="15" fillId="28" borderId="127" xfId="0" applyFont="1" applyFill="1" applyBorder="1" applyAlignment="1">
      <alignment horizontal="center" vertical="center"/>
    </xf>
    <xf numFmtId="0" fontId="15" fillId="28" borderId="159" xfId="0" applyFont="1" applyFill="1" applyBorder="1" applyAlignment="1">
      <alignment horizontal="center" vertical="center"/>
    </xf>
    <xf numFmtId="0" fontId="15" fillId="28" borderId="160" xfId="0" applyFont="1" applyFill="1" applyBorder="1" applyAlignment="1">
      <alignment horizontal="center" vertical="center"/>
    </xf>
    <xf numFmtId="0" fontId="15" fillId="28" borderId="49" xfId="0" applyFont="1" applyFill="1" applyBorder="1" applyAlignment="1">
      <alignment horizontal="center" vertical="center"/>
    </xf>
    <xf numFmtId="0" fontId="15" fillId="28" borderId="24" xfId="0" applyFont="1" applyFill="1" applyBorder="1" applyAlignment="1">
      <alignment horizontal="center" vertical="center"/>
    </xf>
    <xf numFmtId="0" fontId="15" fillId="28" borderId="163" xfId="0" applyFont="1" applyFill="1" applyBorder="1" applyAlignment="1">
      <alignment horizontal="center" vertical="center"/>
    </xf>
    <xf numFmtId="0" fontId="8" fillId="0" borderId="0" xfId="0" applyFont="1" applyFill="1" applyBorder="1" applyAlignment="1">
      <alignment horizontal="left" vertical="center"/>
    </xf>
    <xf numFmtId="0" fontId="7" fillId="23" borderId="62" xfId="0" applyFont="1" applyFill="1" applyBorder="1" applyAlignment="1">
      <alignment horizontal="center" vertical="center"/>
    </xf>
    <xf numFmtId="0" fontId="7" fillId="23" borderId="165" xfId="0" applyFont="1" applyFill="1" applyBorder="1" applyAlignment="1">
      <alignment horizontal="center" vertical="center"/>
    </xf>
    <xf numFmtId="0" fontId="36" fillId="4" borderId="47" xfId="0" applyFont="1" applyFill="1" applyBorder="1" applyAlignment="1">
      <alignment horizontal="center" vertical="center"/>
    </xf>
    <xf numFmtId="186" fontId="37" fillId="21" borderId="46" xfId="0" applyNumberFormat="1" applyFont="1" applyFill="1" applyBorder="1" applyAlignment="1">
      <alignment horizontal="center" vertical="center"/>
    </xf>
    <xf numFmtId="186" fontId="37" fillId="21" borderId="47" xfId="0" applyNumberFormat="1" applyFont="1" applyFill="1" applyBorder="1" applyAlignment="1">
      <alignment horizontal="center" vertical="center"/>
    </xf>
    <xf numFmtId="186" fontId="37" fillId="21" borderId="166"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35" fillId="0" borderId="120" xfId="0" applyFont="1" applyFill="1" applyBorder="1" applyAlignment="1">
      <alignment horizontal="center" vertical="center"/>
    </xf>
    <xf numFmtId="0" fontId="8" fillId="0" borderId="0" xfId="0" applyFont="1" applyBorder="1" applyAlignment="1">
      <alignment horizontal="left" vertical="center"/>
    </xf>
    <xf numFmtId="0" fontId="10" fillId="24" borderId="167" xfId="0" applyFont="1" applyFill="1" applyBorder="1" applyAlignment="1">
      <alignment horizontal="center" vertical="center"/>
    </xf>
    <xf numFmtId="0" fontId="10" fillId="24" borderId="168" xfId="0" applyFont="1" applyFill="1" applyBorder="1" applyAlignment="1">
      <alignment horizontal="center" vertical="center"/>
    </xf>
    <xf numFmtId="0" fontId="12" fillId="0" borderId="0" xfId="0" applyFont="1" applyBorder="1" applyAlignment="1">
      <alignment horizontal="center" vertical="center"/>
    </xf>
    <xf numFmtId="0" fontId="11" fillId="24" borderId="65" xfId="0" applyFont="1" applyFill="1" applyBorder="1" applyAlignment="1">
      <alignment horizontal="center" vertical="center"/>
    </xf>
    <xf numFmtId="0" fontId="11" fillId="24" borderId="18" xfId="0" applyFont="1" applyFill="1" applyBorder="1" applyAlignment="1">
      <alignment horizontal="center" vertical="center"/>
    </xf>
    <xf numFmtId="0" fontId="7" fillId="24" borderId="167" xfId="0" applyFont="1" applyFill="1" applyBorder="1" applyAlignment="1">
      <alignment horizontal="center" vertical="center"/>
    </xf>
    <xf numFmtId="0" fontId="7" fillId="24" borderId="100" xfId="0" applyFont="1" applyFill="1" applyBorder="1" applyAlignment="1">
      <alignment horizontal="center" vertical="center"/>
    </xf>
    <xf numFmtId="0" fontId="7" fillId="24" borderId="65" xfId="0" applyFont="1" applyFill="1" applyBorder="1" applyAlignment="1">
      <alignment horizontal="center" vertical="center"/>
    </xf>
    <xf numFmtId="0" fontId="7" fillId="24" borderId="18" xfId="0" applyFont="1" applyFill="1" applyBorder="1" applyAlignment="1">
      <alignment horizontal="center" vertical="center"/>
    </xf>
    <xf numFmtId="0" fontId="11" fillId="24" borderId="169" xfId="0" applyFont="1" applyFill="1" applyBorder="1" applyAlignment="1">
      <alignment horizontal="center" vertical="center"/>
    </xf>
    <xf numFmtId="0" fontId="11" fillId="24" borderId="170" xfId="0" applyFont="1" applyFill="1" applyBorder="1" applyAlignment="1">
      <alignment horizontal="center" vertical="center"/>
    </xf>
    <xf numFmtId="0" fontId="53" fillId="24" borderId="50" xfId="0" applyNumberFormat="1" applyFont="1" applyFill="1" applyBorder="1" applyAlignment="1">
      <alignment horizontal="left" vertical="center"/>
    </xf>
    <xf numFmtId="0" fontId="53" fillId="24" borderId="152" xfId="0" applyNumberFormat="1" applyFont="1" applyFill="1" applyBorder="1" applyAlignment="1">
      <alignment horizontal="left" vertical="center"/>
    </xf>
    <xf numFmtId="0" fontId="53" fillId="26" borderId="171" xfId="0" applyNumberFormat="1" applyFont="1" applyFill="1" applyBorder="1" applyAlignment="1">
      <alignment vertical="center"/>
    </xf>
    <xf numFmtId="0" fontId="53" fillId="26" borderId="50" xfId="0" applyNumberFormat="1" applyFont="1" applyFill="1" applyBorder="1" applyAlignment="1">
      <alignment vertical="center"/>
    </xf>
    <xf numFmtId="0" fontId="53" fillId="26" borderId="121" xfId="0" applyNumberFormat="1" applyFont="1" applyFill="1" applyBorder="1" applyAlignment="1">
      <alignment vertical="center"/>
    </xf>
    <xf numFmtId="0" fontId="49" fillId="4" borderId="149" xfId="0" applyFont="1" applyFill="1" applyBorder="1" applyAlignment="1">
      <alignment horizontal="center" vertical="center"/>
    </xf>
    <xf numFmtId="0" fontId="49" fillId="4" borderId="172" xfId="0" applyFont="1" applyFill="1" applyBorder="1" applyAlignment="1">
      <alignment horizontal="center" vertical="center"/>
    </xf>
    <xf numFmtId="0" fontId="57" fillId="24" borderId="47" xfId="0" applyNumberFormat="1" applyFont="1" applyFill="1" applyBorder="1" applyAlignment="1">
      <alignment horizontal="left" vertical="center"/>
    </xf>
    <xf numFmtId="0" fontId="58" fillId="24" borderId="47" xfId="0" applyNumberFormat="1" applyFont="1" applyFill="1" applyBorder="1" applyAlignment="1">
      <alignment horizontal="left" vertical="center"/>
    </xf>
    <xf numFmtId="0" fontId="58" fillId="26" borderId="46" xfId="0" applyNumberFormat="1" applyFont="1" applyFill="1" applyBorder="1" applyAlignment="1">
      <alignment horizontal="center" vertical="center"/>
    </xf>
    <xf numFmtId="0" fontId="57" fillId="26" borderId="47" xfId="0" applyNumberFormat="1" applyFont="1" applyFill="1" applyBorder="1" applyAlignment="1">
      <alignment horizontal="center" vertical="center"/>
    </xf>
    <xf numFmtId="0" fontId="57" fillId="26" borderId="119" xfId="0" applyNumberFormat="1" applyFont="1" applyFill="1" applyBorder="1" applyAlignment="1">
      <alignment horizontal="center" vertical="center"/>
    </xf>
    <xf numFmtId="0" fontId="59" fillId="23" borderId="124" xfId="0" applyFont="1" applyFill="1" applyBorder="1" applyAlignment="1">
      <alignment horizontal="center" vertical="center"/>
    </xf>
    <xf numFmtId="0" fontId="59" fillId="23" borderId="126" xfId="0" applyFont="1" applyFill="1" applyBorder="1" applyAlignment="1">
      <alignment horizontal="center" vertical="center"/>
    </xf>
    <xf numFmtId="0" fontId="47" fillId="24" borderId="68" xfId="0" applyNumberFormat="1" applyFont="1" applyFill="1" applyBorder="1" applyAlignment="1">
      <alignment horizontal="left" vertical="center"/>
    </xf>
    <xf numFmtId="0" fontId="47" fillId="24" borderId="0" xfId="0" applyNumberFormat="1" applyFont="1" applyFill="1" applyBorder="1" applyAlignment="1">
      <alignment horizontal="left" vertical="center"/>
    </xf>
    <xf numFmtId="0" fontId="53" fillId="24" borderId="0" xfId="0" applyNumberFormat="1" applyFont="1" applyFill="1" applyBorder="1" applyAlignment="1">
      <alignment horizontal="left" vertical="center"/>
    </xf>
    <xf numFmtId="0" fontId="53" fillId="24" borderId="122" xfId="0" applyNumberFormat="1" applyFont="1" applyFill="1" applyBorder="1" applyAlignment="1">
      <alignment horizontal="left" vertical="center"/>
    </xf>
    <xf numFmtId="0" fontId="53" fillId="26" borderId="48" xfId="0" applyNumberFormat="1" applyFont="1" applyFill="1" applyBorder="1" applyAlignment="1">
      <alignment vertical="center"/>
    </xf>
    <xf numFmtId="0" fontId="53" fillId="26" borderId="0" xfId="0" applyNumberFormat="1" applyFont="1" applyFill="1" applyBorder="1" applyAlignment="1">
      <alignment vertical="center"/>
    </xf>
    <xf numFmtId="0" fontId="53" fillId="26" borderId="120" xfId="0" applyNumberFormat="1" applyFont="1" applyFill="1" applyBorder="1" applyAlignment="1">
      <alignment vertical="center"/>
    </xf>
    <xf numFmtId="0" fontId="53" fillId="24" borderId="68" xfId="0" applyNumberFormat="1" applyFont="1" applyFill="1" applyBorder="1" applyAlignment="1">
      <alignment horizontal="left" vertical="center"/>
    </xf>
    <xf numFmtId="0" fontId="49" fillId="3" borderId="150" xfId="0" applyFont="1" applyFill="1" applyBorder="1" applyAlignment="1">
      <alignment horizontal="center" vertical="center"/>
    </xf>
    <xf numFmtId="0" fontId="49" fillId="3" borderId="113" xfId="0" applyFont="1" applyFill="1" applyBorder="1" applyAlignment="1">
      <alignment horizontal="center" vertical="center"/>
    </xf>
    <xf numFmtId="0" fontId="49" fillId="3" borderId="56" xfId="0" applyFont="1" applyFill="1" applyBorder="1" applyAlignment="1">
      <alignment horizontal="center" vertical="center"/>
    </xf>
    <xf numFmtId="0" fontId="49" fillId="3" borderId="173" xfId="0" applyFont="1" applyFill="1" applyBorder="1" applyAlignment="1">
      <alignment horizontal="center" vertical="center"/>
    </xf>
    <xf numFmtId="0" fontId="49" fillId="3" borderId="168" xfId="0" applyFont="1" applyFill="1" applyBorder="1" applyAlignment="1">
      <alignment horizontal="center" vertical="center"/>
    </xf>
    <xf numFmtId="0" fontId="49" fillId="3" borderId="161" xfId="0" applyFont="1" applyFill="1" applyBorder="1" applyAlignment="1">
      <alignment horizontal="center" vertical="center"/>
    </xf>
    <xf numFmtId="0" fontId="49" fillId="4" borderId="113" xfId="0" applyFont="1" applyFill="1" applyBorder="1" applyAlignment="1">
      <alignment horizontal="center" vertical="center"/>
    </xf>
    <xf numFmtId="0" fontId="49" fillId="4" borderId="174" xfId="0" applyFont="1" applyFill="1" applyBorder="1" applyAlignment="1">
      <alignment horizontal="center" vertical="center"/>
    </xf>
    <xf numFmtId="0" fontId="49" fillId="23" borderId="175" xfId="0" applyFont="1" applyFill="1" applyBorder="1" applyAlignment="1">
      <alignment horizontal="center" vertical="center"/>
    </xf>
    <xf numFmtId="0" fontId="49" fillId="23" borderId="176" xfId="0" applyFont="1" applyFill="1" applyBorder="1" applyAlignment="1">
      <alignment horizontal="center" vertical="center"/>
    </xf>
    <xf numFmtId="0" fontId="49" fillId="23" borderId="177" xfId="0" applyFont="1" applyFill="1" applyBorder="1" applyAlignment="1">
      <alignment horizontal="center" vertical="center"/>
    </xf>
    <xf numFmtId="0" fontId="49" fillId="23" borderId="47" xfId="0" applyFont="1" applyFill="1" applyBorder="1" applyAlignment="1">
      <alignment horizontal="center" vertical="center"/>
    </xf>
    <xf numFmtId="0" fontId="49" fillId="23" borderId="24" xfId="0" applyFont="1" applyFill="1" applyBorder="1" applyAlignment="1">
      <alignment horizontal="center" vertical="center"/>
    </xf>
    <xf numFmtId="0" fontId="49" fillId="23" borderId="113" xfId="0" applyFont="1" applyFill="1" applyBorder="1" applyAlignment="1">
      <alignment horizontal="center" vertical="center"/>
    </xf>
    <xf numFmtId="0" fontId="49" fillId="23" borderId="56" xfId="0" applyFont="1" applyFill="1" applyBorder="1" applyAlignment="1">
      <alignment horizontal="center" vertical="center"/>
    </xf>
    <xf numFmtId="0" fontId="49" fillId="23" borderId="174" xfId="0" applyFont="1" applyFill="1" applyBorder="1" applyAlignment="1">
      <alignment horizontal="center" vertical="center"/>
    </xf>
    <xf numFmtId="0" fontId="49" fillId="23" borderId="178" xfId="0" applyFont="1" applyFill="1" applyBorder="1" applyAlignment="1">
      <alignment horizontal="center" vertical="center"/>
    </xf>
    <xf numFmtId="0" fontId="49" fillId="23" borderId="179" xfId="0" applyFont="1" applyFill="1" applyBorder="1" applyAlignment="1">
      <alignment horizontal="center" vertical="center"/>
    </xf>
    <xf numFmtId="0" fontId="49" fillId="23" borderId="161" xfId="0" applyFont="1" applyFill="1" applyBorder="1" applyAlignment="1">
      <alignment horizontal="center" vertical="center"/>
    </xf>
    <xf numFmtId="0" fontId="49" fillId="3" borderId="51" xfId="0" applyFont="1" applyFill="1" applyBorder="1" applyAlignment="1">
      <alignment horizontal="center" vertical="center"/>
    </xf>
    <xf numFmtId="0" fontId="49" fillId="3" borderId="57" xfId="0" applyFont="1" applyFill="1" applyBorder="1" applyAlignment="1">
      <alignment horizontal="center" vertical="center"/>
    </xf>
    <xf numFmtId="0" fontId="47" fillId="4" borderId="180" xfId="0" applyFont="1" applyFill="1" applyBorder="1" applyAlignment="1">
      <alignment horizontal="center" vertical="center"/>
    </xf>
    <xf numFmtId="0" fontId="47" fillId="4" borderId="177" xfId="0" applyFont="1" applyFill="1" applyBorder="1" applyAlignment="1">
      <alignment horizontal="center" vertical="center"/>
    </xf>
    <xf numFmtId="0" fontId="47" fillId="4" borderId="181" xfId="0" applyFont="1" applyFill="1" applyBorder="1" applyAlignment="1">
      <alignment horizontal="center" vertical="center"/>
    </xf>
    <xf numFmtId="0" fontId="47" fillId="4" borderId="69" xfId="0" applyFont="1" applyFill="1" applyBorder="1" applyAlignment="1">
      <alignment horizontal="center" vertical="center"/>
    </xf>
    <xf numFmtId="0" fontId="47" fillId="4" borderId="182" xfId="0" applyFont="1" applyFill="1" applyBorder="1" applyAlignment="1">
      <alignment horizontal="center" vertical="center"/>
    </xf>
    <xf numFmtId="0" fontId="47" fillId="4" borderId="70" xfId="0" applyFont="1" applyFill="1" applyBorder="1" applyAlignment="1">
      <alignment horizontal="center" vertical="center"/>
    </xf>
    <xf numFmtId="0" fontId="49" fillId="23" borderId="46" xfId="0" applyFont="1" applyFill="1" applyBorder="1" applyAlignment="1">
      <alignment horizontal="center" vertical="center"/>
    </xf>
    <xf numFmtId="0" fontId="49" fillId="23" borderId="49" xfId="0" applyFont="1" applyFill="1" applyBorder="1" applyAlignment="1">
      <alignment horizontal="center" vertical="center"/>
    </xf>
    <xf numFmtId="0" fontId="46" fillId="0" borderId="0" xfId="0" applyFont="1" applyBorder="1" applyAlignment="1">
      <alignment horizontal="left" vertical="center"/>
    </xf>
    <xf numFmtId="0" fontId="44" fillId="0" borderId="0" xfId="0" applyFont="1" applyBorder="1" applyAlignment="1">
      <alignment horizontal="center" vertical="center"/>
    </xf>
    <xf numFmtId="0" fontId="47" fillId="0" borderId="50" xfId="0" applyFont="1" applyFill="1" applyBorder="1" applyAlignment="1">
      <alignment horizontal="left" vertical="center"/>
    </xf>
    <xf numFmtId="0" fontId="45" fillId="0" borderId="0" xfId="0" applyFont="1" applyBorder="1" applyAlignment="1">
      <alignment horizontal="left" vertical="center"/>
    </xf>
    <xf numFmtId="0" fontId="48" fillId="0" borderId="50" xfId="0" applyFont="1" applyBorder="1" applyAlignment="1">
      <alignment horizontal="left" vertical="center"/>
    </xf>
    <xf numFmtId="0" fontId="48" fillId="0" borderId="121" xfId="0" applyFont="1" applyBorder="1" applyAlignment="1">
      <alignment horizontal="left" vertical="center"/>
    </xf>
    <xf numFmtId="0" fontId="47" fillId="23" borderId="183" xfId="0" applyFont="1" applyFill="1" applyBorder="1" applyAlignment="1">
      <alignment horizontal="left" vertical="center"/>
    </xf>
    <xf numFmtId="0" fontId="47" fillId="23" borderId="184" xfId="0" applyFont="1" applyFill="1" applyBorder="1" applyAlignment="1">
      <alignment horizontal="left" vertical="center"/>
    </xf>
    <xf numFmtId="0" fontId="47" fillId="23" borderId="185" xfId="0" applyFont="1" applyFill="1" applyBorder="1" applyAlignment="1">
      <alignment horizontal="left" vertical="center"/>
    </xf>
    <xf numFmtId="0" fontId="47" fillId="3" borderId="183" xfId="0" applyFont="1" applyFill="1" applyBorder="1" applyAlignment="1">
      <alignment horizontal="center" vertical="center"/>
    </xf>
    <xf numFmtId="0" fontId="47" fillId="3" borderId="184" xfId="0" applyFont="1" applyFill="1" applyBorder="1" applyAlignment="1">
      <alignment horizontal="center" vertical="center"/>
    </xf>
    <xf numFmtId="0" fontId="47" fillId="3" borderId="185" xfId="0" applyFont="1" applyFill="1" applyBorder="1" applyAlignment="1">
      <alignment horizontal="center" vertical="center"/>
    </xf>
    <xf numFmtId="0" fontId="45" fillId="0" borderId="104" xfId="0" applyFont="1" applyBorder="1" applyAlignment="1">
      <alignment horizontal="left" vertical="center"/>
    </xf>
    <xf numFmtId="0" fontId="45" fillId="0" borderId="5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Fill="1" applyBorder="1" applyAlignment="1">
      <alignment horizontal="center" vertical="center"/>
    </xf>
    <xf numFmtId="32" fontId="42" fillId="0" borderId="120" xfId="0" applyNumberFormat="1" applyFont="1" applyFill="1" applyBorder="1" applyAlignment="1">
      <alignment horizontal="center" vertical="center"/>
    </xf>
    <xf numFmtId="32" fontId="43" fillId="11" borderId="103" xfId="0" applyNumberFormat="1" applyFont="1" applyFill="1" applyBorder="1" applyAlignment="1">
      <alignment horizontal="center" vertical="center"/>
    </xf>
    <xf numFmtId="32" fontId="43" fillId="11" borderId="47" xfId="0" applyNumberFormat="1" applyFont="1" applyFill="1" applyBorder="1" applyAlignment="1">
      <alignment horizontal="center" vertical="center"/>
    </xf>
    <xf numFmtId="32" fontId="43" fillId="11" borderId="119" xfId="0" applyNumberFormat="1" applyFont="1" applyFill="1" applyBorder="1" applyAlignment="1">
      <alignment horizontal="center" vertical="center"/>
    </xf>
    <xf numFmtId="32" fontId="43" fillId="11" borderId="104" xfId="0" applyNumberFormat="1" applyFont="1" applyFill="1" applyBorder="1" applyAlignment="1">
      <alignment horizontal="center" vertical="center"/>
    </xf>
    <xf numFmtId="32" fontId="43" fillId="11" borderId="50" xfId="0" applyNumberFormat="1" applyFont="1" applyFill="1" applyBorder="1" applyAlignment="1">
      <alignment horizontal="center" vertical="center"/>
    </xf>
    <xf numFmtId="32" fontId="43" fillId="11" borderId="121" xfId="0" applyNumberFormat="1" applyFont="1" applyFill="1" applyBorder="1" applyAlignment="1">
      <alignment horizontal="center" vertical="center"/>
    </xf>
    <xf numFmtId="0" fontId="44" fillId="0" borderId="68" xfId="0" applyFont="1" applyFill="1" applyBorder="1" applyAlignment="1">
      <alignment horizontal="left" vertical="center"/>
    </xf>
    <xf numFmtId="0" fontId="44" fillId="0" borderId="0"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0" xfId="0" applyFont="1" applyFill="1" applyBorder="1" applyAlignment="1">
      <alignment horizontal="left" vertical="center"/>
    </xf>
    <xf numFmtId="0" fontId="47" fillId="3" borderId="186" xfId="0" applyFont="1" applyFill="1" applyBorder="1" applyAlignment="1">
      <alignment horizontal="center" vertical="center"/>
    </xf>
    <xf numFmtId="0" fontId="47" fillId="3" borderId="18" xfId="0" applyFont="1" applyFill="1" applyBorder="1" applyAlignment="1">
      <alignment horizontal="center" vertical="center"/>
    </xf>
    <xf numFmtId="0" fontId="47" fillId="3" borderId="72" xfId="0" applyFont="1" applyFill="1" applyBorder="1" applyAlignment="1">
      <alignment horizontal="center" vertical="center"/>
    </xf>
    <xf numFmtId="0" fontId="47" fillId="11" borderId="61" xfId="0" applyFont="1" applyFill="1" applyBorder="1" applyAlignment="1">
      <alignment horizontal="center" vertical="center"/>
    </xf>
    <xf numFmtId="0" fontId="47" fillId="11" borderId="57" xfId="0" applyFont="1" applyFill="1" applyBorder="1" applyAlignment="1">
      <alignment horizontal="center" vertical="center"/>
    </xf>
    <xf numFmtId="0" fontId="47" fillId="11" borderId="65" xfId="0" applyFont="1" applyFill="1" applyBorder="1" applyAlignment="1">
      <alignment horizontal="center" vertical="center"/>
    </xf>
    <xf numFmtId="0" fontId="47" fillId="11" borderId="56" xfId="0" applyFont="1" applyFill="1" applyBorder="1" applyAlignment="1">
      <alignment horizontal="center" vertical="center"/>
    </xf>
    <xf numFmtId="0" fontId="47" fillId="11" borderId="63" xfId="0" applyFont="1" applyFill="1" applyBorder="1" applyAlignment="1">
      <alignment horizontal="center" vertical="center"/>
    </xf>
    <xf numFmtId="0" fontId="47" fillId="11" borderId="55" xfId="0" applyFont="1" applyFill="1" applyBorder="1" applyAlignment="1">
      <alignment horizontal="center" vertical="center"/>
    </xf>
    <xf numFmtId="0" fontId="49" fillId="3" borderId="52" xfId="0" applyFont="1" applyFill="1" applyBorder="1" applyAlignment="1">
      <alignment horizontal="center" vertical="center"/>
    </xf>
    <xf numFmtId="0" fontId="47" fillId="3" borderId="83" xfId="0" applyFont="1" applyFill="1" applyBorder="1" applyAlignment="1">
      <alignment horizontal="center" vertical="center"/>
    </xf>
    <xf numFmtId="0" fontId="47" fillId="3" borderId="69" xfId="0" applyFont="1" applyFill="1" applyBorder="1" applyAlignment="1">
      <alignment horizontal="center" vertical="center"/>
    </xf>
    <xf numFmtId="0" fontId="47" fillId="3" borderId="30" xfId="0" applyFont="1" applyFill="1" applyBorder="1" applyAlignment="1">
      <alignment horizontal="center" vertical="center"/>
    </xf>
    <xf numFmtId="0" fontId="47" fillId="3" borderId="40" xfId="0" applyFont="1" applyFill="1" applyBorder="1" applyAlignment="1">
      <alignment horizontal="center" vertical="center"/>
    </xf>
    <xf numFmtId="0" fontId="47" fillId="3" borderId="90" xfId="0" applyFont="1" applyFill="1" applyBorder="1" applyAlignment="1">
      <alignment horizontal="center" vertical="center"/>
    </xf>
    <xf numFmtId="0" fontId="47" fillId="3" borderId="53" xfId="0" applyFont="1" applyFill="1" applyBorder="1" applyAlignment="1">
      <alignment horizontal="center" vertical="center"/>
    </xf>
    <xf numFmtId="0" fontId="51" fillId="11" borderId="187" xfId="0" applyFont="1" applyFill="1" applyBorder="1" applyAlignment="1">
      <alignment horizontal="center" vertical="center"/>
    </xf>
    <xf numFmtId="0" fontId="51" fillId="11" borderId="188" xfId="0" applyFont="1" applyFill="1" applyBorder="1" applyAlignment="1">
      <alignment horizontal="center" vertical="center"/>
    </xf>
    <xf numFmtId="0" fontId="51" fillId="11" borderId="189" xfId="0" applyFont="1" applyFill="1" applyBorder="1" applyAlignment="1">
      <alignment horizontal="center" vertical="center"/>
    </xf>
    <xf numFmtId="0" fontId="49" fillId="23" borderId="52" xfId="0" applyFont="1" applyFill="1" applyBorder="1" applyAlignment="1">
      <alignment horizontal="center" vertical="center"/>
    </xf>
    <xf numFmtId="0" fontId="49" fillId="23" borderId="57" xfId="0" applyFont="1" applyFill="1" applyBorder="1" applyAlignment="1">
      <alignment horizontal="center" vertical="center"/>
    </xf>
    <xf numFmtId="0" fontId="47" fillId="23" borderId="83" xfId="0" applyFont="1" applyFill="1" applyBorder="1" applyAlignment="1">
      <alignment horizontal="center" vertical="center"/>
    </xf>
    <xf numFmtId="0" fontId="47" fillId="23" borderId="76" xfId="0" applyFont="1" applyFill="1" applyBorder="1" applyAlignment="1">
      <alignment horizontal="center" vertical="center"/>
    </xf>
    <xf numFmtId="0" fontId="47" fillId="23" borderId="87" xfId="0" applyFont="1" applyFill="1" applyBorder="1" applyAlignment="1">
      <alignment horizontal="center" vertical="center"/>
    </xf>
    <xf numFmtId="0" fontId="47" fillId="23" borderId="77" xfId="0" applyFont="1" applyFill="1" applyBorder="1" applyAlignment="1">
      <alignment horizontal="center" vertical="center"/>
    </xf>
    <xf numFmtId="0" fontId="47" fillId="23" borderId="48" xfId="0" applyFont="1" applyFill="1" applyBorder="1" applyAlignment="1">
      <alignment horizontal="center" vertical="center"/>
    </xf>
    <xf numFmtId="0" fontId="47" fillId="23" borderId="49" xfId="0" applyFont="1" applyFill="1" applyBorder="1" applyAlignment="1">
      <alignment horizontal="center" vertical="center"/>
    </xf>
    <xf numFmtId="0" fontId="47" fillId="23" borderId="190" xfId="0" applyFont="1" applyFill="1" applyBorder="1" applyAlignment="1">
      <alignment horizontal="center" vertical="center"/>
    </xf>
    <xf numFmtId="0" fontId="47" fillId="23" borderId="191" xfId="0" applyFont="1" applyFill="1" applyBorder="1" applyAlignment="1">
      <alignment horizontal="center" vertical="center"/>
    </xf>
    <xf numFmtId="0" fontId="47" fillId="23" borderId="192" xfId="0" applyFont="1" applyFill="1" applyBorder="1" applyAlignment="1">
      <alignment horizontal="center" vertical="center"/>
    </xf>
    <xf numFmtId="0" fontId="47" fillId="23" borderId="0" xfId="0" applyFont="1" applyFill="1" applyBorder="1" applyAlignment="1">
      <alignment horizontal="center" vertical="center"/>
    </xf>
    <xf numFmtId="0" fontId="47" fillId="23" borderId="24" xfId="0" applyFont="1" applyFill="1" applyBorder="1" applyAlignment="1">
      <alignment horizontal="center" vertical="center"/>
    </xf>
    <xf numFmtId="0" fontId="47" fillId="23" borderId="72" xfId="0" applyFont="1" applyFill="1" applyBorder="1" applyAlignment="1">
      <alignment horizontal="center" vertical="center"/>
    </xf>
    <xf numFmtId="0" fontId="47" fillId="23" borderId="55" xfId="0" applyFont="1" applyFill="1" applyBorder="1" applyAlignment="1">
      <alignment horizontal="center" vertical="center"/>
    </xf>
    <xf numFmtId="0" fontId="59" fillId="0" borderId="120" xfId="0" applyFont="1" applyFill="1" applyBorder="1" applyAlignment="1">
      <alignment horizontal="left" vertical="center"/>
    </xf>
    <xf numFmtId="32" fontId="60" fillId="11" borderId="103" xfId="0" applyNumberFormat="1" applyFont="1" applyFill="1" applyBorder="1" applyAlignment="1">
      <alignment horizontal="left" vertical="center"/>
    </xf>
    <xf numFmtId="32" fontId="43" fillId="11" borderId="47" xfId="0" applyNumberFormat="1" applyFont="1" applyFill="1" applyBorder="1" applyAlignment="1">
      <alignment horizontal="left" vertical="center"/>
    </xf>
    <xf numFmtId="32" fontId="43" fillId="11" borderId="119" xfId="0" applyNumberFormat="1" applyFont="1" applyFill="1" applyBorder="1" applyAlignment="1">
      <alignment horizontal="left" vertical="center"/>
    </xf>
    <xf numFmtId="32" fontId="43" fillId="11" borderId="104" xfId="0" applyNumberFormat="1" applyFont="1" applyFill="1" applyBorder="1" applyAlignment="1">
      <alignment horizontal="left" vertical="center"/>
    </xf>
    <xf numFmtId="32" fontId="43" fillId="11" borderId="50" xfId="0" applyNumberFormat="1" applyFont="1" applyFill="1" applyBorder="1" applyAlignment="1">
      <alignment horizontal="left" vertical="center"/>
    </xf>
    <xf numFmtId="32" fontId="43" fillId="11" borderId="121" xfId="0" applyNumberFormat="1" applyFont="1" applyFill="1" applyBorder="1" applyAlignment="1">
      <alignment horizontal="left" vertical="center"/>
    </xf>
    <xf numFmtId="0" fontId="44" fillId="0" borderId="47" xfId="0" applyFont="1" applyBorder="1" applyAlignment="1">
      <alignment horizontal="left" vertical="center"/>
    </xf>
    <xf numFmtId="0" fontId="51" fillId="23" borderId="187" xfId="0" applyFont="1" applyFill="1" applyBorder="1" applyAlignment="1">
      <alignment horizontal="center" vertical="center"/>
    </xf>
    <xf numFmtId="0" fontId="51" fillId="23" borderId="188" xfId="0" applyFont="1" applyFill="1" applyBorder="1" applyAlignment="1">
      <alignment horizontal="center" vertical="center"/>
    </xf>
    <xf numFmtId="0" fontId="51" fillId="23" borderId="189" xfId="0" applyFont="1" applyFill="1" applyBorder="1" applyAlignment="1">
      <alignment horizontal="center" vertical="center"/>
    </xf>
    <xf numFmtId="0" fontId="51" fillId="3" borderId="187" xfId="0" applyFont="1" applyFill="1" applyBorder="1" applyAlignment="1">
      <alignment horizontal="center" vertical="center"/>
    </xf>
    <xf numFmtId="0" fontId="51" fillId="3" borderId="188" xfId="0" applyFont="1" applyFill="1" applyBorder="1" applyAlignment="1">
      <alignment horizontal="center" vertical="center"/>
    </xf>
    <xf numFmtId="0" fontId="51" fillId="3" borderId="189" xfId="0" applyFont="1" applyFill="1" applyBorder="1" applyAlignment="1">
      <alignment horizontal="center" vertical="center"/>
    </xf>
    <xf numFmtId="0" fontId="44" fillId="21" borderId="172" xfId="0" applyFont="1" applyFill="1" applyBorder="1" applyAlignment="1">
      <alignment horizontal="center" vertical="center"/>
    </xf>
    <xf numFmtId="0" fontId="44" fillId="21" borderId="55" xfId="0" applyFont="1" applyFill="1" applyBorder="1" applyAlignment="1">
      <alignment horizontal="center" vertical="center"/>
    </xf>
    <xf numFmtId="0" fontId="47" fillId="21" borderId="51" xfId="0" applyFont="1" applyFill="1" applyBorder="1" applyAlignment="1">
      <alignment horizontal="center" vertical="center"/>
    </xf>
    <xf numFmtId="0" fontId="47" fillId="21" borderId="172" xfId="0" applyFont="1" applyFill="1" applyBorder="1" applyAlignment="1">
      <alignment horizontal="center" vertical="center"/>
    </xf>
    <xf numFmtId="0" fontId="47" fillId="21" borderId="57" xfId="0" applyFont="1" applyFill="1" applyBorder="1" applyAlignment="1">
      <alignment horizontal="center" vertical="center"/>
    </xf>
    <xf numFmtId="0" fontId="41" fillId="21" borderId="181" xfId="0" applyFont="1" applyFill="1" applyBorder="1" applyAlignment="1">
      <alignment horizontal="center" vertical="center"/>
    </xf>
    <xf numFmtId="0" fontId="41" fillId="21" borderId="69" xfId="0" applyFont="1" applyFill="1" applyBorder="1" applyAlignment="1">
      <alignment horizontal="center" vertical="center"/>
    </xf>
    <xf numFmtId="0" fontId="44" fillId="21" borderId="181" xfId="0" applyFont="1" applyFill="1" applyBorder="1" applyAlignment="1">
      <alignment horizontal="center" vertical="center"/>
    </xf>
    <xf numFmtId="0" fontId="44" fillId="21" borderId="69" xfId="0" applyFont="1" applyFill="1" applyBorder="1" applyAlignment="1">
      <alignment horizontal="center" vertical="center"/>
    </xf>
    <xf numFmtId="0" fontId="44" fillId="21" borderId="182" xfId="0" applyFont="1" applyFill="1" applyBorder="1" applyAlignment="1">
      <alignment horizontal="center" vertical="center"/>
    </xf>
    <xf numFmtId="0" fontId="44" fillId="21" borderId="70" xfId="0" applyFont="1" applyFill="1" applyBorder="1" applyAlignment="1">
      <alignment horizontal="center" vertical="center"/>
    </xf>
    <xf numFmtId="0" fontId="44" fillId="21" borderId="46" xfId="0" applyFont="1" applyFill="1" applyBorder="1" applyAlignment="1">
      <alignment horizontal="center" vertical="center"/>
    </xf>
    <xf numFmtId="0" fontId="44" fillId="21" borderId="49"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20" xfId="0" applyFont="1" applyFill="1" applyBorder="1" applyAlignment="1">
      <alignment horizontal="center" vertical="center"/>
    </xf>
    <xf numFmtId="32" fontId="43" fillId="29" borderId="103" xfId="0" applyNumberFormat="1" applyFont="1" applyFill="1" applyBorder="1" applyAlignment="1" quotePrefix="1">
      <alignment horizontal="center" vertical="center"/>
    </xf>
    <xf numFmtId="32" fontId="43" fillId="29" borderId="47" xfId="0" applyNumberFormat="1" applyFont="1" applyFill="1" applyBorder="1" applyAlignment="1" quotePrefix="1">
      <alignment horizontal="center" vertical="center"/>
    </xf>
    <xf numFmtId="32" fontId="43" fillId="29" borderId="119" xfId="0" applyNumberFormat="1" applyFont="1" applyFill="1" applyBorder="1" applyAlignment="1" quotePrefix="1">
      <alignment horizontal="center" vertical="center"/>
    </xf>
    <xf numFmtId="32" fontId="43" fillId="29" borderId="104" xfId="0" applyNumberFormat="1" applyFont="1" applyFill="1" applyBorder="1" applyAlignment="1" quotePrefix="1">
      <alignment horizontal="center" vertical="center"/>
    </xf>
    <xf numFmtId="32" fontId="43" fillId="29" borderId="50" xfId="0" applyNumberFormat="1" applyFont="1" applyFill="1" applyBorder="1" applyAlignment="1" quotePrefix="1">
      <alignment horizontal="center" vertical="center"/>
    </xf>
    <xf numFmtId="32" fontId="43" fillId="29" borderId="121" xfId="0" applyNumberFormat="1" applyFont="1" applyFill="1" applyBorder="1" applyAlignment="1" quotePrefix="1">
      <alignment horizontal="center" vertical="center"/>
    </xf>
    <xf numFmtId="32" fontId="47" fillId="0" borderId="68" xfId="0" applyNumberFormat="1" applyFont="1" applyFill="1" applyBorder="1" applyAlignment="1">
      <alignment horizontal="left" vertical="center"/>
    </xf>
    <xf numFmtId="32" fontId="47" fillId="0" borderId="0" xfId="0" applyNumberFormat="1" applyFont="1" applyFill="1" applyBorder="1" applyAlignment="1">
      <alignment horizontal="left" vertical="center"/>
    </xf>
    <xf numFmtId="0" fontId="63" fillId="0" borderId="0" xfId="0" applyFont="1" applyBorder="1" applyAlignment="1">
      <alignment horizontal="center" vertical="center"/>
    </xf>
    <xf numFmtId="0" fontId="51" fillId="0" borderId="47" xfId="0" applyFont="1" applyBorder="1" applyAlignment="1">
      <alignment horizontal="center" vertical="center"/>
    </xf>
    <xf numFmtId="0" fontId="47" fillId="0" borderId="0" xfId="0" applyFont="1" applyFill="1" applyBorder="1" applyAlignment="1">
      <alignment horizontal="left" vertical="center"/>
    </xf>
    <xf numFmtId="0" fontId="10" fillId="24" borderId="50" xfId="0" applyFont="1" applyFill="1" applyBorder="1" applyAlignment="1">
      <alignment horizontal="left" vertical="center"/>
    </xf>
    <xf numFmtId="180" fontId="10" fillId="24" borderId="50" xfId="0" applyNumberFormat="1" applyFont="1" applyFill="1" applyBorder="1" applyAlignment="1">
      <alignment horizontal="left" vertical="center"/>
    </xf>
    <xf numFmtId="180" fontId="10" fillId="24" borderId="193" xfId="0" applyNumberFormat="1" applyFont="1" applyFill="1" applyBorder="1" applyAlignment="1">
      <alignment horizontal="left" vertical="center"/>
    </xf>
    <xf numFmtId="180" fontId="56" fillId="26" borderId="194" xfId="0" applyNumberFormat="1" applyFont="1" applyFill="1" applyBorder="1" applyAlignment="1">
      <alignment horizontal="left" vertical="center"/>
    </xf>
    <xf numFmtId="180" fontId="56" fillId="26" borderId="50" xfId="0" applyNumberFormat="1" applyFont="1" applyFill="1" applyBorder="1" applyAlignment="1">
      <alignment horizontal="left" vertical="center"/>
    </xf>
    <xf numFmtId="180" fontId="56" fillId="26" borderId="121" xfId="0" applyNumberFormat="1" applyFont="1" applyFill="1" applyBorder="1" applyAlignment="1">
      <alignment horizontal="left" vertical="center"/>
    </xf>
    <xf numFmtId="0" fontId="50" fillId="24" borderId="68" xfId="0" applyFont="1" applyFill="1" applyBorder="1" applyAlignment="1">
      <alignment horizontal="left" vertical="center"/>
    </xf>
    <xf numFmtId="0" fontId="50" fillId="24" borderId="0" xfId="0" applyFont="1" applyFill="1" applyBorder="1" applyAlignment="1">
      <alignment horizontal="left" vertical="center"/>
    </xf>
    <xf numFmtId="180" fontId="50" fillId="24" borderId="0" xfId="0" applyNumberFormat="1" applyFont="1" applyFill="1" applyBorder="1" applyAlignment="1">
      <alignment horizontal="left" vertical="center"/>
    </xf>
    <xf numFmtId="180" fontId="56" fillId="26" borderId="100" xfId="0" applyNumberFormat="1" applyFont="1" applyFill="1" applyBorder="1" applyAlignment="1">
      <alignment horizontal="left" vertical="center"/>
    </xf>
    <xf numFmtId="180" fontId="56" fillId="26" borderId="0" xfId="0" applyNumberFormat="1" applyFont="1" applyFill="1" applyBorder="1" applyAlignment="1">
      <alignment horizontal="left" vertical="center"/>
    </xf>
    <xf numFmtId="180" fontId="56" fillId="26" borderId="120" xfId="0" applyNumberFormat="1" applyFont="1" applyFill="1" applyBorder="1" applyAlignment="1">
      <alignment horizontal="left" vertical="center"/>
    </xf>
    <xf numFmtId="180" fontId="10" fillId="24" borderId="0" xfId="0" applyNumberFormat="1" applyFont="1" applyFill="1" applyBorder="1" applyAlignment="1">
      <alignment horizontal="left" vertical="center"/>
    </xf>
    <xf numFmtId="180" fontId="10" fillId="24" borderId="53" xfId="0" applyNumberFormat="1" applyFont="1" applyFill="1" applyBorder="1" applyAlignment="1">
      <alignment horizontal="left" vertical="center"/>
    </xf>
    <xf numFmtId="0" fontId="10" fillId="24" borderId="68" xfId="0" applyFont="1" applyFill="1" applyBorder="1" applyAlignment="1">
      <alignment horizontal="left" vertical="center"/>
    </xf>
    <xf numFmtId="0" fontId="10" fillId="24" borderId="0" xfId="0" applyFont="1" applyFill="1" applyBorder="1" applyAlignment="1">
      <alignment horizontal="left" vertical="center"/>
    </xf>
    <xf numFmtId="0" fontId="10" fillId="7" borderId="173" xfId="0" applyFont="1" applyFill="1" applyBorder="1" applyAlignment="1">
      <alignment horizontal="center" vertical="center"/>
    </xf>
    <xf numFmtId="0" fontId="10" fillId="7" borderId="168" xfId="0" applyFont="1" applyFill="1" applyBorder="1" applyAlignment="1">
      <alignment horizontal="center" vertical="center"/>
    </xf>
    <xf numFmtId="0" fontId="10" fillId="7" borderId="113" xfId="0" applyFont="1" applyFill="1" applyBorder="1" applyAlignment="1">
      <alignment horizontal="center" vertical="center"/>
    </xf>
    <xf numFmtId="0" fontId="10" fillId="7" borderId="56" xfId="0" applyFont="1" applyFill="1" applyBorder="1" applyAlignment="1">
      <alignment horizontal="center" vertical="center"/>
    </xf>
    <xf numFmtId="0" fontId="10" fillId="7" borderId="166" xfId="0" applyFont="1" applyFill="1" applyBorder="1" applyAlignment="1">
      <alignment horizontal="center" vertical="center"/>
    </xf>
    <xf numFmtId="0" fontId="10" fillId="7" borderId="163" xfId="0" applyFont="1" applyFill="1" applyBorder="1" applyAlignment="1">
      <alignment horizontal="center" vertical="center"/>
    </xf>
    <xf numFmtId="0" fontId="7" fillId="7" borderId="179" xfId="0" applyFont="1" applyFill="1" applyBorder="1" applyAlignment="1">
      <alignment horizontal="center" vertical="center"/>
    </xf>
    <xf numFmtId="0" fontId="7" fillId="7" borderId="161" xfId="0" applyFont="1" applyFill="1" applyBorder="1" applyAlignment="1">
      <alignment horizontal="center" vertical="center"/>
    </xf>
    <xf numFmtId="0" fontId="50" fillId="24" borderId="47" xfId="0" applyFont="1" applyFill="1" applyBorder="1" applyAlignment="1">
      <alignment horizontal="left"/>
    </xf>
    <xf numFmtId="176" fontId="9" fillId="24" borderId="47" xfId="0" applyNumberFormat="1" applyFont="1" applyFill="1" applyBorder="1" applyAlignment="1">
      <alignment horizontal="left"/>
    </xf>
    <xf numFmtId="176" fontId="9" fillId="24" borderId="195" xfId="0" applyNumberFormat="1" applyFont="1" applyFill="1" applyBorder="1" applyAlignment="1">
      <alignment horizontal="left"/>
    </xf>
    <xf numFmtId="180" fontId="71" fillId="26" borderId="173" xfId="0" applyNumberFormat="1" applyFont="1" applyFill="1" applyBorder="1" applyAlignment="1">
      <alignment horizontal="center"/>
    </xf>
    <xf numFmtId="180" fontId="72" fillId="26" borderId="47" xfId="0" applyNumberFormat="1" applyFont="1" applyFill="1" applyBorder="1" applyAlignment="1">
      <alignment horizontal="center"/>
    </xf>
    <xf numFmtId="180" fontId="72" fillId="26" borderId="119" xfId="0" applyNumberFormat="1" applyFont="1" applyFill="1" applyBorder="1" applyAlignment="1">
      <alignment horizontal="center"/>
    </xf>
    <xf numFmtId="0" fontId="50" fillId="7" borderId="173" xfId="0" applyFont="1" applyFill="1" applyBorder="1" applyAlignment="1">
      <alignment horizontal="center" vertical="center"/>
    </xf>
    <xf numFmtId="0" fontId="50" fillId="7" borderId="168"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00" xfId="0" applyFont="1" applyFill="1" applyBorder="1" applyAlignment="1">
      <alignment horizontal="center" vertical="center"/>
    </xf>
    <xf numFmtId="0" fontId="10" fillId="7" borderId="46" xfId="0" applyFont="1" applyFill="1" applyBorder="1" applyAlignment="1">
      <alignment horizontal="center" vertical="center"/>
    </xf>
    <xf numFmtId="0" fontId="10" fillId="7" borderId="49" xfId="0" applyFont="1" applyFill="1" applyBorder="1" applyAlignment="1">
      <alignment horizontal="center" vertical="center"/>
    </xf>
    <xf numFmtId="0" fontId="11" fillId="7" borderId="175" xfId="0" applyFont="1" applyFill="1" applyBorder="1" applyAlignment="1">
      <alignment horizontal="center" vertical="center"/>
    </xf>
    <xf numFmtId="0" fontId="11" fillId="7" borderId="176" xfId="0" applyFont="1" applyFill="1" applyBorder="1" applyAlignment="1">
      <alignment horizontal="center" vertical="center"/>
    </xf>
    <xf numFmtId="0" fontId="11" fillId="7" borderId="177" xfId="0" applyFont="1" applyFill="1" applyBorder="1" applyAlignment="1">
      <alignment horizontal="center" vertical="center"/>
    </xf>
    <xf numFmtId="0" fontId="9" fillId="3" borderId="127" xfId="0" applyFont="1" applyFill="1" applyBorder="1" applyAlignment="1">
      <alignment horizontal="center" vertical="center"/>
    </xf>
    <xf numFmtId="0" fontId="67" fillId="3" borderId="159" xfId="0" applyFont="1" applyFill="1" applyBorder="1" applyAlignment="1">
      <alignment horizontal="center" vertical="center"/>
    </xf>
    <xf numFmtId="0" fontId="67" fillId="3" borderId="160" xfId="0" applyFont="1" applyFill="1" applyBorder="1" applyAlignment="1">
      <alignment horizontal="center" vertical="center"/>
    </xf>
    <xf numFmtId="0" fontId="68" fillId="0" borderId="122" xfId="0" applyFont="1" applyFill="1" applyBorder="1" applyAlignment="1">
      <alignment horizontal="center" vertical="center"/>
    </xf>
    <xf numFmtId="0" fontId="69" fillId="30" borderId="48" xfId="0" applyFont="1" applyFill="1" applyBorder="1" applyAlignment="1">
      <alignment horizontal="center" vertical="center"/>
    </xf>
    <xf numFmtId="0" fontId="69" fillId="30" borderId="0" xfId="0" applyFont="1" applyFill="1" applyBorder="1" applyAlignment="1">
      <alignment horizontal="center" vertical="center"/>
    </xf>
    <xf numFmtId="0" fontId="69" fillId="30" borderId="122" xfId="0" applyFont="1" applyFill="1" applyBorder="1" applyAlignment="1">
      <alignment horizontal="center" vertical="center"/>
    </xf>
    <xf numFmtId="0" fontId="10" fillId="0" borderId="48" xfId="0" applyFont="1" applyFill="1" applyBorder="1" applyAlignment="1">
      <alignment horizontal="left" vertical="center"/>
    </xf>
    <xf numFmtId="0" fontId="10" fillId="0" borderId="0" xfId="0" applyFont="1" applyFill="1" applyBorder="1" applyAlignment="1">
      <alignment horizontal="left" vertical="center"/>
    </xf>
    <xf numFmtId="0" fontId="9" fillId="3" borderId="49" xfId="0" applyFont="1" applyFill="1" applyBorder="1" applyAlignment="1">
      <alignment horizontal="center" vertical="center"/>
    </xf>
    <xf numFmtId="0" fontId="67" fillId="3" borderId="24" xfId="0" applyFont="1" applyFill="1" applyBorder="1" applyAlignment="1">
      <alignment horizontal="center" vertical="center"/>
    </xf>
    <xf numFmtId="0" fontId="67" fillId="3" borderId="163" xfId="0" applyFont="1" applyFill="1" applyBorder="1" applyAlignment="1">
      <alignment horizontal="center" vertical="center"/>
    </xf>
    <xf numFmtId="0" fontId="10" fillId="0" borderId="0" xfId="0" applyFont="1" applyFill="1" applyBorder="1" applyAlignment="1">
      <alignment horizontal="left" vertical="top"/>
    </xf>
    <xf numFmtId="0" fontId="10" fillId="0" borderId="50" xfId="0" applyFont="1" applyFill="1" applyBorder="1" applyAlignment="1">
      <alignment horizontal="left" vertical="top"/>
    </xf>
    <xf numFmtId="0" fontId="9" fillId="0" borderId="184" xfId="0" applyFont="1" applyBorder="1" applyAlignment="1">
      <alignment horizontal="left" vertical="center"/>
    </xf>
    <xf numFmtId="0" fontId="7" fillId="26" borderId="68" xfId="0" applyFont="1" applyFill="1" applyBorder="1" applyAlignment="1">
      <alignment horizontal="left" vertical="center"/>
    </xf>
    <xf numFmtId="0" fontId="7" fillId="26" borderId="0" xfId="0" applyFont="1" applyFill="1" applyBorder="1" applyAlignment="1">
      <alignment horizontal="left" vertical="center"/>
    </xf>
    <xf numFmtId="0" fontId="7" fillId="26" borderId="122" xfId="0" applyFont="1" applyFill="1" applyBorder="1" applyAlignment="1">
      <alignment horizontal="left" vertical="center"/>
    </xf>
    <xf numFmtId="0" fontId="79" fillId="24" borderId="48" xfId="0" applyNumberFormat="1" applyFont="1" applyFill="1" applyBorder="1" applyAlignment="1">
      <alignment horizontal="left" vertical="center"/>
    </xf>
    <xf numFmtId="0" fontId="79" fillId="24" borderId="0" xfId="0" applyNumberFormat="1" applyFont="1" applyFill="1" applyBorder="1" applyAlignment="1">
      <alignment horizontal="left" vertical="center"/>
    </xf>
    <xf numFmtId="0" fontId="79" fillId="24" borderId="122" xfId="0" applyNumberFormat="1" applyFont="1" applyFill="1" applyBorder="1" applyAlignment="1">
      <alignment horizontal="left" vertical="center"/>
    </xf>
    <xf numFmtId="0" fontId="7" fillId="26" borderId="24" xfId="0" applyFont="1" applyFill="1" applyBorder="1" applyAlignment="1">
      <alignment horizontal="left" vertical="center"/>
    </xf>
    <xf numFmtId="0" fontId="7" fillId="26" borderId="163" xfId="0" applyFont="1" applyFill="1" applyBorder="1" applyAlignment="1">
      <alignment horizontal="left" vertical="center"/>
    </xf>
    <xf numFmtId="0" fontId="79" fillId="24" borderId="49" xfId="0" applyNumberFormat="1" applyFont="1" applyFill="1" applyBorder="1" applyAlignment="1">
      <alignment horizontal="left" vertical="center"/>
    </xf>
    <xf numFmtId="0" fontId="79" fillId="24" borderId="24" xfId="0" applyNumberFormat="1" applyFont="1" applyFill="1" applyBorder="1" applyAlignment="1">
      <alignment horizontal="left" vertical="center"/>
    </xf>
    <xf numFmtId="0" fontId="79" fillId="24" borderId="163" xfId="0" applyNumberFormat="1" applyFont="1" applyFill="1" applyBorder="1" applyAlignment="1">
      <alignment horizontal="left" vertical="center"/>
    </xf>
    <xf numFmtId="0" fontId="10" fillId="23" borderId="154" xfId="0" applyFont="1" applyFill="1" applyBorder="1" applyAlignment="1">
      <alignment horizontal="center" vertical="center"/>
    </xf>
    <xf numFmtId="0" fontId="10" fillId="23" borderId="38" xfId="0" applyFont="1" applyFill="1" applyBorder="1" applyAlignment="1">
      <alignment horizontal="center" vertical="center"/>
    </xf>
    <xf numFmtId="0" fontId="10" fillId="23" borderId="37" xfId="0" applyFont="1" applyFill="1" applyBorder="1" applyAlignment="1">
      <alignment horizontal="center" vertical="center"/>
    </xf>
    <xf numFmtId="0" fontId="10" fillId="23" borderId="165" xfId="0" applyFont="1" applyFill="1" applyBorder="1" applyAlignment="1">
      <alignment horizontal="center" vertical="center"/>
    </xf>
    <xf numFmtId="0" fontId="7" fillId="26" borderId="159" xfId="0" applyFont="1" applyFill="1" applyBorder="1" applyAlignment="1">
      <alignment horizontal="left" vertical="center"/>
    </xf>
    <xf numFmtId="0" fontId="7" fillId="26" borderId="160" xfId="0" applyFont="1" applyFill="1" applyBorder="1" applyAlignment="1">
      <alignment horizontal="left" vertical="center"/>
    </xf>
    <xf numFmtId="0" fontId="8" fillId="24" borderId="127" xfId="0" applyNumberFormat="1" applyFont="1" applyFill="1" applyBorder="1" applyAlignment="1">
      <alignment horizontal="center" vertical="center"/>
    </xf>
    <xf numFmtId="0" fontId="8" fillId="24" borderId="159" xfId="0" applyNumberFormat="1" applyFont="1" applyFill="1" applyBorder="1" applyAlignment="1">
      <alignment horizontal="center" vertical="center"/>
    </xf>
    <xf numFmtId="0" fontId="8" fillId="24" borderId="160" xfId="0" applyNumberFormat="1" applyFont="1" applyFill="1" applyBorder="1" applyAlignment="1">
      <alignment horizontal="center" vertical="center"/>
    </xf>
    <xf numFmtId="0" fontId="8" fillId="24" borderId="48" xfId="0" applyNumberFormat="1" applyFont="1" applyFill="1" applyBorder="1" applyAlignment="1">
      <alignment horizontal="left" vertical="center"/>
    </xf>
    <xf numFmtId="0" fontId="8" fillId="24" borderId="0" xfId="0" applyNumberFormat="1" applyFont="1" applyFill="1" applyBorder="1" applyAlignment="1">
      <alignment horizontal="left" vertical="center"/>
    </xf>
    <xf numFmtId="0" fontId="8" fillId="24" borderId="122" xfId="0" applyNumberFormat="1" applyFont="1" applyFill="1" applyBorder="1" applyAlignment="1">
      <alignment horizontal="left" vertical="center"/>
    </xf>
    <xf numFmtId="0" fontId="11" fillId="0" borderId="120" xfId="0" applyFont="1" applyFill="1" applyBorder="1" applyAlignment="1">
      <alignment horizontal="center" vertical="center"/>
    </xf>
    <xf numFmtId="0" fontId="74" fillId="24" borderId="103" xfId="0" applyFont="1" applyFill="1" applyBorder="1" applyAlignment="1">
      <alignment horizontal="center" vertical="center"/>
    </xf>
    <xf numFmtId="0" fontId="74" fillId="24" borderId="47" xfId="0" applyFont="1" applyFill="1" applyBorder="1" applyAlignment="1">
      <alignment horizontal="center" vertical="center"/>
    </xf>
    <xf numFmtId="0" fontId="74" fillId="24" borderId="119" xfId="0" applyFont="1" applyFill="1" applyBorder="1" applyAlignment="1">
      <alignment horizontal="center" vertical="center"/>
    </xf>
    <xf numFmtId="0" fontId="74" fillId="24" borderId="104" xfId="0" applyFont="1" applyFill="1" applyBorder="1" applyAlignment="1">
      <alignment horizontal="center" vertical="center"/>
    </xf>
    <xf numFmtId="0" fontId="74" fillId="24" borderId="50" xfId="0" applyFont="1" applyFill="1" applyBorder="1" applyAlignment="1">
      <alignment horizontal="center" vertical="center"/>
    </xf>
    <xf numFmtId="0" fontId="74" fillId="24" borderId="121" xfId="0" applyFont="1" applyFill="1" applyBorder="1" applyAlignment="1">
      <alignment horizontal="center" vertical="center"/>
    </xf>
    <xf numFmtId="0" fontId="8" fillId="0" borderId="47" xfId="0" applyFont="1" applyBorder="1" applyAlignment="1">
      <alignment horizontal="left" vertical="center"/>
    </xf>
    <xf numFmtId="0" fontId="10" fillId="21" borderId="30" xfId="0" applyFont="1" applyFill="1" applyBorder="1" applyAlignment="1">
      <alignment horizontal="center" vertical="center"/>
    </xf>
    <xf numFmtId="0" fontId="10" fillId="21" borderId="76" xfId="0" applyFont="1" applyFill="1" applyBorder="1" applyAlignment="1">
      <alignment horizontal="center" vertical="center"/>
    </xf>
    <xf numFmtId="0" fontId="10" fillId="21" borderId="40" xfId="0" applyFont="1" applyFill="1" applyBorder="1" applyAlignment="1">
      <alignment horizontal="center" vertical="center"/>
    </xf>
    <xf numFmtId="0" fontId="10" fillId="21" borderId="80" xfId="0" applyFont="1" applyFill="1" applyBorder="1" applyAlignment="1">
      <alignment horizontal="center" vertical="center"/>
    </xf>
    <xf numFmtId="0" fontId="10" fillId="23" borderId="25" xfId="0" applyFont="1" applyFill="1" applyBorder="1" applyAlignment="1">
      <alignment horizontal="center" vertical="center"/>
    </xf>
    <xf numFmtId="0" fontId="10" fillId="23" borderId="167" xfId="0" applyFont="1" applyFill="1" applyBorder="1" applyAlignment="1">
      <alignment horizontal="center" vertical="center"/>
    </xf>
    <xf numFmtId="0" fontId="10" fillId="23" borderId="159" xfId="0" applyFont="1" applyFill="1" applyBorder="1" applyAlignment="1">
      <alignment horizontal="center" vertical="center"/>
    </xf>
    <xf numFmtId="0" fontId="10" fillId="23" borderId="62" xfId="0" applyFont="1" applyFill="1" applyBorder="1" applyAlignment="1">
      <alignment horizontal="center" vertical="center"/>
    </xf>
    <xf numFmtId="0" fontId="10" fillId="23" borderId="196" xfId="0" applyFont="1" applyFill="1" applyBorder="1" applyAlignment="1">
      <alignment horizontal="center" vertical="center"/>
    </xf>
    <xf numFmtId="0" fontId="10" fillId="23" borderId="58" xfId="0" applyFont="1" applyFill="1" applyBorder="1" applyAlignment="1">
      <alignment horizontal="center" vertical="center"/>
    </xf>
    <xf numFmtId="0" fontId="44" fillId="27" borderId="154" xfId="0" applyFont="1" applyFill="1" applyBorder="1" applyAlignment="1">
      <alignment horizontal="center" vertical="center"/>
    </xf>
    <xf numFmtId="0" fontId="44" fillId="27" borderId="38" xfId="0" applyFont="1" applyFill="1" applyBorder="1" applyAlignment="1">
      <alignment horizontal="center" vertical="center"/>
    </xf>
    <xf numFmtId="0" fontId="44" fillId="27" borderId="37" xfId="0" applyFont="1" applyFill="1" applyBorder="1" applyAlignment="1">
      <alignment horizontal="center" vertical="center"/>
    </xf>
    <xf numFmtId="0" fontId="44" fillId="27" borderId="165" xfId="0" applyFont="1" applyFill="1" applyBorder="1" applyAlignment="1">
      <alignment horizontal="center" vertical="center"/>
    </xf>
    <xf numFmtId="0" fontId="81" fillId="0" borderId="0" xfId="0" applyFont="1" applyFill="1" applyBorder="1" applyAlignment="1">
      <alignment horizontal="center" vertical="center"/>
    </xf>
    <xf numFmtId="0" fontId="82" fillId="25" borderId="127" xfId="0" applyFont="1" applyFill="1" applyBorder="1" applyAlignment="1">
      <alignment horizontal="center" vertical="center"/>
    </xf>
    <xf numFmtId="0" fontId="82" fillId="25" borderId="159" xfId="0" applyFont="1" applyFill="1" applyBorder="1" applyAlignment="1">
      <alignment horizontal="center" vertical="center"/>
    </xf>
    <xf numFmtId="0" fontId="82" fillId="25" borderId="160" xfId="0" applyFont="1" applyFill="1" applyBorder="1" applyAlignment="1">
      <alignment horizontal="center" vertical="center"/>
    </xf>
    <xf numFmtId="0" fontId="82" fillId="25" borderId="49" xfId="0" applyFont="1" applyFill="1" applyBorder="1" applyAlignment="1">
      <alignment horizontal="center" vertical="center"/>
    </xf>
    <xf numFmtId="0" fontId="82" fillId="25" borderId="24" xfId="0" applyFont="1" applyFill="1" applyBorder="1" applyAlignment="1">
      <alignment horizontal="center" vertical="center"/>
    </xf>
    <xf numFmtId="0" fontId="82" fillId="25" borderId="163" xfId="0" applyFont="1" applyFill="1" applyBorder="1" applyAlignment="1">
      <alignment horizontal="center" vertical="center"/>
    </xf>
    <xf numFmtId="0" fontId="44" fillId="0" borderId="0" xfId="0" applyFont="1" applyBorder="1" applyAlignment="1">
      <alignment horizontal="left" vertical="center"/>
    </xf>
    <xf numFmtId="0" fontId="44" fillId="21" borderId="30" xfId="0" applyFont="1" applyFill="1" applyBorder="1" applyAlignment="1">
      <alignment horizontal="center" vertical="center"/>
    </xf>
    <xf numFmtId="0" fontId="44" fillId="21" borderId="76" xfId="0" applyFont="1" applyFill="1" applyBorder="1" applyAlignment="1">
      <alignment horizontal="center" vertical="center"/>
    </xf>
    <xf numFmtId="0" fontId="44" fillId="21" borderId="34" xfId="0" applyFont="1" applyFill="1" applyBorder="1" applyAlignment="1">
      <alignment horizontal="center" vertical="center"/>
    </xf>
    <xf numFmtId="0" fontId="44" fillId="21" borderId="77" xfId="0" applyFont="1" applyFill="1" applyBorder="1" applyAlignment="1">
      <alignment horizontal="center" vertical="center"/>
    </xf>
    <xf numFmtId="0" fontId="44" fillId="27" borderId="25" xfId="0" applyFont="1" applyFill="1" applyBorder="1" applyAlignment="1">
      <alignment horizontal="center" vertical="center"/>
    </xf>
    <xf numFmtId="0" fontId="44" fillId="27" borderId="65" xfId="0" applyFont="1" applyFill="1" applyBorder="1" applyAlignment="1">
      <alignment horizontal="center" vertical="center"/>
    </xf>
    <xf numFmtId="0" fontId="44" fillId="27" borderId="196" xfId="0" applyFont="1" applyFill="1" applyBorder="1" applyAlignment="1">
      <alignment horizontal="center" vertical="center"/>
    </xf>
    <xf numFmtId="0" fontId="44" fillId="27" borderId="58" xfId="0" applyFont="1" applyFill="1" applyBorder="1" applyAlignment="1">
      <alignment horizontal="center" vertical="center"/>
    </xf>
    <xf numFmtId="0" fontId="119" fillId="0" borderId="0" xfId="0" applyFont="1" applyAlignment="1">
      <alignment horizontal="center" vertical="center"/>
    </xf>
    <xf numFmtId="0" fontId="49" fillId="4" borderId="124" xfId="0" applyFont="1" applyFill="1" applyBorder="1" applyAlignment="1">
      <alignment horizontal="center" vertical="center"/>
    </xf>
    <xf numFmtId="0" fontId="49" fillId="4" borderId="197" xfId="0" applyFont="1" applyFill="1" applyBorder="1" applyAlignment="1">
      <alignment horizontal="center" vertical="center"/>
    </xf>
    <xf numFmtId="0" fontId="49" fillId="4" borderId="51" xfId="0" applyFont="1" applyFill="1" applyBorder="1" applyAlignment="1">
      <alignment horizontal="center" vertical="center"/>
    </xf>
    <xf numFmtId="0" fontId="47" fillId="25" borderId="0" xfId="0" applyFont="1" applyFill="1" applyBorder="1" applyAlignment="1">
      <alignment horizontal="left" vertical="center"/>
    </xf>
    <xf numFmtId="178" fontId="44" fillId="25" borderId="0" xfId="0" applyNumberFormat="1" applyFont="1" applyFill="1" applyBorder="1" applyAlignment="1">
      <alignment horizontal="center" vertical="center"/>
    </xf>
    <xf numFmtId="56" fontId="47" fillId="25" borderId="0" xfId="0" applyNumberFormat="1" applyFont="1" applyFill="1" applyBorder="1" applyAlignment="1">
      <alignment horizontal="left" vertical="center"/>
    </xf>
    <xf numFmtId="56" fontId="47" fillId="25" borderId="50" xfId="0" applyNumberFormat="1" applyFont="1" applyFill="1" applyBorder="1" applyAlignment="1">
      <alignment horizontal="left" vertical="center"/>
    </xf>
    <xf numFmtId="178" fontId="44" fillId="25" borderId="50" xfId="0" applyNumberFormat="1" applyFont="1" applyFill="1" applyBorder="1" applyAlignment="1">
      <alignment horizontal="center" vertical="center"/>
    </xf>
    <xf numFmtId="0" fontId="51" fillId="4" borderId="113" xfId="0" applyFont="1" applyFill="1" applyBorder="1" applyAlignment="1">
      <alignment horizontal="center" vertical="center"/>
    </xf>
    <xf numFmtId="0" fontId="51" fillId="4" borderId="18" xfId="0" applyFont="1" applyFill="1" applyBorder="1" applyAlignment="1">
      <alignment horizontal="center" vertical="center"/>
    </xf>
    <xf numFmtId="0" fontId="47" fillId="4" borderId="113" xfId="0" applyFont="1" applyFill="1" applyBorder="1" applyAlignment="1">
      <alignment horizontal="center" vertical="center"/>
    </xf>
    <xf numFmtId="0" fontId="47" fillId="4" borderId="18" xfId="0" applyFont="1" applyFill="1" applyBorder="1" applyAlignment="1">
      <alignment horizontal="center" vertical="center"/>
    </xf>
    <xf numFmtId="0" fontId="47" fillId="4" borderId="173" xfId="0" applyFont="1" applyFill="1" applyBorder="1" applyAlignment="1">
      <alignment horizontal="center" vertical="center"/>
    </xf>
    <xf numFmtId="0" fontId="47" fillId="4" borderId="100" xfId="0" applyFont="1" applyFill="1" applyBorder="1" applyAlignment="1">
      <alignment horizontal="center" vertical="center"/>
    </xf>
    <xf numFmtId="0" fontId="80" fillId="4" borderId="180" xfId="0" applyFont="1" applyFill="1" applyBorder="1" applyAlignment="1">
      <alignment horizontal="center" vertical="center"/>
    </xf>
    <xf numFmtId="0" fontId="80" fillId="4" borderId="176" xfId="0" applyFont="1" applyFill="1" applyBorder="1" applyAlignment="1">
      <alignment horizontal="center" vertical="center"/>
    </xf>
    <xf numFmtId="0" fontId="80" fillId="4" borderId="103" xfId="0" applyFont="1" applyFill="1" applyBorder="1" applyAlignment="1">
      <alignment horizontal="center" vertical="center"/>
    </xf>
    <xf numFmtId="0" fontId="80" fillId="4" borderId="47" xfId="0" applyFont="1" applyFill="1" applyBorder="1" applyAlignment="1">
      <alignment horizontal="center" vertical="center"/>
    </xf>
    <xf numFmtId="0" fontId="80" fillId="4" borderId="119" xfId="0" applyFont="1" applyFill="1" applyBorder="1" applyAlignment="1">
      <alignment horizontal="center" vertical="center"/>
    </xf>
    <xf numFmtId="0" fontId="59" fillId="0" borderId="122" xfId="0" applyFont="1" applyFill="1" applyBorder="1" applyAlignment="1">
      <alignment horizontal="center" vertical="center"/>
    </xf>
    <xf numFmtId="0" fontId="82" fillId="11" borderId="127" xfId="0" applyFont="1" applyFill="1" applyBorder="1" applyAlignment="1">
      <alignment horizontal="center" vertical="center"/>
    </xf>
    <xf numFmtId="0" fontId="82" fillId="11" borderId="159" xfId="0" applyFont="1" applyFill="1" applyBorder="1" applyAlignment="1">
      <alignment horizontal="center" vertical="center"/>
    </xf>
    <xf numFmtId="0" fontId="82" fillId="11" borderId="160" xfId="0" applyFont="1" applyFill="1" applyBorder="1" applyAlignment="1">
      <alignment horizontal="center" vertical="center"/>
    </xf>
    <xf numFmtId="0" fontId="82" fillId="11" borderId="49" xfId="0" applyFont="1" applyFill="1" applyBorder="1" applyAlignment="1">
      <alignment horizontal="center" vertical="center"/>
    </xf>
    <xf numFmtId="0" fontId="82" fillId="11" borderId="24" xfId="0" applyFont="1" applyFill="1" applyBorder="1" applyAlignment="1">
      <alignment horizontal="center" vertical="center"/>
    </xf>
    <xf numFmtId="0" fontId="82" fillId="11" borderId="163" xfId="0" applyFont="1" applyFill="1" applyBorder="1" applyAlignment="1">
      <alignment horizontal="center" vertical="center"/>
    </xf>
    <xf numFmtId="0" fontId="51" fillId="0" borderId="48" xfId="0" applyFont="1" applyFill="1" applyBorder="1" applyAlignment="1">
      <alignment horizontal="left" vertical="center"/>
    </xf>
    <xf numFmtId="0" fontId="51" fillId="0" borderId="0" xfId="0" applyFont="1" applyFill="1" applyBorder="1" applyAlignment="1">
      <alignment horizontal="left" vertical="center"/>
    </xf>
    <xf numFmtId="0" fontId="44" fillId="0" borderId="48" xfId="0" applyFont="1" applyFill="1" applyBorder="1" applyAlignment="1">
      <alignment horizontal="left" vertical="center"/>
    </xf>
    <xf numFmtId="0" fontId="44" fillId="0" borderId="50" xfId="0" applyFont="1" applyBorder="1" applyAlignment="1">
      <alignment horizontal="left" vertical="center"/>
    </xf>
    <xf numFmtId="0" fontId="64" fillId="0" borderId="48" xfId="61" applyNumberFormat="1" applyFont="1" applyFill="1" applyBorder="1" applyAlignment="1">
      <alignment horizontal="left" vertical="center"/>
      <protection/>
    </xf>
    <xf numFmtId="0" fontId="64" fillId="0" borderId="0" xfId="61" applyNumberFormat="1" applyFont="1" applyFill="1" applyBorder="1" applyAlignment="1">
      <alignment horizontal="left" vertical="center"/>
      <protection/>
    </xf>
    <xf numFmtId="0" fontId="64" fillId="0" borderId="120" xfId="61" applyNumberFormat="1" applyFont="1" applyFill="1" applyBorder="1" applyAlignment="1">
      <alignment horizontal="left" vertical="center"/>
      <protection/>
    </xf>
    <xf numFmtId="0" fontId="41" fillId="0" borderId="50" xfId="61" applyNumberFormat="1" applyFont="1" applyFill="1" applyBorder="1" applyAlignment="1">
      <alignment horizontal="center" vertical="center"/>
      <protection/>
    </xf>
    <xf numFmtId="0" fontId="53" fillId="0" borderId="171" xfId="61" applyNumberFormat="1" applyFont="1" applyFill="1" applyBorder="1" applyAlignment="1">
      <alignment horizontal="left" vertical="center"/>
      <protection/>
    </xf>
    <xf numFmtId="0" fontId="53" fillId="0" borderId="50" xfId="61" applyNumberFormat="1" applyFont="1" applyFill="1" applyBorder="1" applyAlignment="1">
      <alignment horizontal="left" vertical="center"/>
      <protection/>
    </xf>
    <xf numFmtId="0" fontId="53" fillId="0" borderId="121" xfId="61" applyNumberFormat="1" applyFont="1" applyFill="1" applyBorder="1" applyAlignment="1">
      <alignment horizontal="left" vertical="center"/>
      <protection/>
    </xf>
    <xf numFmtId="0" fontId="47" fillId="4" borderId="119" xfId="61" applyFont="1" applyFill="1" applyBorder="1" applyAlignment="1">
      <alignment horizontal="center" vertical="center"/>
      <protection/>
    </xf>
    <xf numFmtId="0" fontId="47" fillId="4" borderId="198" xfId="61" applyFont="1" applyFill="1" applyBorder="1" applyAlignment="1">
      <alignment horizontal="center" vertical="center"/>
      <protection/>
    </xf>
    <xf numFmtId="0" fontId="47" fillId="4" borderId="177" xfId="61" applyFont="1" applyFill="1" applyBorder="1" applyAlignment="1">
      <alignment horizontal="center" vertical="center"/>
      <protection/>
    </xf>
    <xf numFmtId="0" fontId="47" fillId="4" borderId="161" xfId="61" applyFont="1" applyFill="1" applyBorder="1" applyAlignment="1">
      <alignment horizontal="center" vertical="center"/>
      <protection/>
    </xf>
    <xf numFmtId="0" fontId="59" fillId="0" borderId="188" xfId="61" applyNumberFormat="1" applyFont="1" applyFill="1" applyBorder="1" applyAlignment="1">
      <alignment horizontal="center" vertical="center"/>
      <protection/>
    </xf>
    <xf numFmtId="0" fontId="45" fillId="0" borderId="47" xfId="61" applyNumberFormat="1" applyFont="1" applyFill="1" applyBorder="1" applyAlignment="1">
      <alignment horizontal="left" vertical="center"/>
      <protection/>
    </xf>
    <xf numFmtId="0" fontId="45" fillId="0" borderId="166" xfId="61" applyNumberFormat="1" applyFont="1" applyFill="1" applyBorder="1" applyAlignment="1">
      <alignment horizontal="left" vertical="center"/>
      <protection/>
    </xf>
    <xf numFmtId="181" fontId="88" fillId="0" borderId="188" xfId="61" applyNumberFormat="1" applyFont="1" applyFill="1" applyBorder="1" applyAlignment="1">
      <alignment horizontal="center" vertical="center"/>
      <protection/>
    </xf>
    <xf numFmtId="0" fontId="41" fillId="4" borderId="181" xfId="61" applyFont="1" applyFill="1" applyBorder="1" applyAlignment="1">
      <alignment horizontal="center" vertical="center"/>
      <protection/>
    </xf>
    <xf numFmtId="0" fontId="41" fillId="4" borderId="76" xfId="61" applyFont="1" applyFill="1" applyBorder="1" applyAlignment="1">
      <alignment horizontal="center" vertical="center"/>
      <protection/>
    </xf>
    <xf numFmtId="0" fontId="47" fillId="4" borderId="181" xfId="61" applyFont="1" applyFill="1" applyBorder="1" applyAlignment="1">
      <alignment horizontal="center" vertical="center"/>
      <protection/>
    </xf>
    <xf numFmtId="0" fontId="47" fillId="4" borderId="76" xfId="61" applyFont="1" applyFill="1" applyBorder="1" applyAlignment="1">
      <alignment horizontal="center" vertical="center"/>
      <protection/>
    </xf>
    <xf numFmtId="0" fontId="47" fillId="4" borderId="199" xfId="61" applyFont="1" applyFill="1" applyBorder="1" applyAlignment="1">
      <alignment horizontal="center" vertical="center"/>
      <protection/>
    </xf>
    <xf numFmtId="0" fontId="47" fillId="4" borderId="82" xfId="61" applyFont="1" applyFill="1" applyBorder="1" applyAlignment="1">
      <alignment horizontal="center" vertical="center"/>
      <protection/>
    </xf>
    <xf numFmtId="0" fontId="47" fillId="4" borderId="200" xfId="61" applyFont="1" applyFill="1" applyBorder="1" applyAlignment="1">
      <alignment horizontal="center" vertical="center"/>
      <protection/>
    </xf>
    <xf numFmtId="0" fontId="47" fillId="4" borderId="103" xfId="61" applyFont="1" applyFill="1" applyBorder="1" applyAlignment="1">
      <alignment horizontal="center" vertical="center"/>
      <protection/>
    </xf>
    <xf numFmtId="0" fontId="47" fillId="4" borderId="123" xfId="61" applyFont="1" applyFill="1" applyBorder="1" applyAlignment="1">
      <alignment horizontal="center" vertical="center"/>
      <protection/>
    </xf>
    <xf numFmtId="0" fontId="40" fillId="0" borderId="0" xfId="61" applyFont="1" applyBorder="1" applyAlignment="1">
      <alignment horizontal="left" vertical="center"/>
      <protection/>
    </xf>
    <xf numFmtId="56" fontId="92" fillId="0" borderId="120" xfId="61" applyNumberFormat="1" applyFont="1" applyFill="1" applyBorder="1" applyAlignment="1">
      <alignment horizontal="center" vertical="center"/>
      <protection/>
    </xf>
    <xf numFmtId="32" fontId="93" fillId="31" borderId="0" xfId="61" applyNumberFormat="1" applyFont="1" applyFill="1" applyBorder="1" applyAlignment="1">
      <alignment horizontal="center" vertical="center"/>
      <protection/>
    </xf>
    <xf numFmtId="32" fontId="93" fillId="31" borderId="120" xfId="61" applyNumberFormat="1" applyFont="1" applyFill="1" applyBorder="1" applyAlignment="1">
      <alignment horizontal="center" vertical="center"/>
      <protection/>
    </xf>
    <xf numFmtId="32" fontId="44" fillId="0" borderId="68" xfId="61" applyNumberFormat="1" applyFont="1" applyFill="1" applyBorder="1" applyAlignment="1">
      <alignment horizontal="left" vertical="center"/>
      <protection/>
    </xf>
    <xf numFmtId="32" fontId="44" fillId="0" borderId="0" xfId="61" applyNumberFormat="1" applyFont="1" applyFill="1" applyBorder="1" applyAlignment="1">
      <alignment horizontal="left" vertical="center"/>
      <protection/>
    </xf>
    <xf numFmtId="32" fontId="49" fillId="0" borderId="68" xfId="61" applyNumberFormat="1" applyFont="1" applyFill="1" applyBorder="1" applyAlignment="1">
      <alignment horizontal="left" vertical="center"/>
      <protection/>
    </xf>
    <xf numFmtId="32" fontId="49" fillId="0" borderId="0" xfId="61" applyNumberFormat="1" applyFont="1" applyFill="1" applyBorder="1" applyAlignment="1">
      <alignment horizontal="left" vertical="center"/>
      <protection/>
    </xf>
    <xf numFmtId="0" fontId="51" fillId="0" borderId="0" xfId="61" applyFont="1" applyBorder="1" applyAlignment="1">
      <alignment horizontal="center" vertical="center"/>
      <protection/>
    </xf>
    <xf numFmtId="0" fontId="47" fillId="0" borderId="50" xfId="61" applyFont="1" applyFill="1" applyBorder="1" applyAlignment="1">
      <alignment horizontal="left" vertical="center"/>
      <protection/>
    </xf>
    <xf numFmtId="0" fontId="95" fillId="0" borderId="0" xfId="61" applyFont="1" applyBorder="1" applyAlignment="1">
      <alignment horizontal="center" vertical="center"/>
      <protection/>
    </xf>
    <xf numFmtId="0" fontId="95" fillId="0" borderId="120" xfId="61" applyFont="1" applyBorder="1" applyAlignment="1">
      <alignment horizontal="center" vertical="center"/>
      <protection/>
    </xf>
    <xf numFmtId="0" fontId="96" fillId="23" borderId="103" xfId="61" applyFont="1" applyFill="1" applyBorder="1" applyAlignment="1">
      <alignment horizontal="center" vertical="center"/>
      <protection/>
    </xf>
    <xf numFmtId="0" fontId="96" fillId="23" borderId="47" xfId="61" applyFont="1" applyFill="1" applyBorder="1" applyAlignment="1">
      <alignment horizontal="center" vertical="center"/>
      <protection/>
    </xf>
    <xf numFmtId="0" fontId="96" fillId="23" borderId="119" xfId="61" applyFont="1" applyFill="1" applyBorder="1" applyAlignment="1">
      <alignment horizontal="center" vertical="center"/>
      <protection/>
    </xf>
    <xf numFmtId="0" fontId="96" fillId="23" borderId="104" xfId="61" applyFont="1" applyFill="1" applyBorder="1" applyAlignment="1">
      <alignment horizontal="center" vertical="center"/>
      <protection/>
    </xf>
    <xf numFmtId="0" fontId="96" fillId="23" borderId="50" xfId="61" applyFont="1" applyFill="1" applyBorder="1" applyAlignment="1">
      <alignment horizontal="center" vertical="center"/>
      <protection/>
    </xf>
    <xf numFmtId="0" fontId="96" fillId="23" borderId="121" xfId="61" applyFont="1" applyFill="1" applyBorder="1" applyAlignment="1">
      <alignment horizontal="center" vertical="center"/>
      <protection/>
    </xf>
    <xf numFmtId="0" fontId="44" fillId="0" borderId="24" xfId="61" applyFont="1" applyFill="1" applyBorder="1" applyAlignment="1">
      <alignment horizontal="center" vertical="center"/>
      <protection/>
    </xf>
    <xf numFmtId="0" fontId="84" fillId="3" borderId="37" xfId="61" applyFont="1" applyFill="1" applyBorder="1" applyAlignment="1">
      <alignment horizontal="center" vertical="center"/>
      <protection/>
    </xf>
    <xf numFmtId="0" fontId="84" fillId="3" borderId="167" xfId="61" applyFont="1" applyFill="1" applyBorder="1" applyAlignment="1">
      <alignment horizontal="center" vertical="center"/>
      <protection/>
    </xf>
    <xf numFmtId="0" fontId="84" fillId="3" borderId="25" xfId="61" applyFont="1" applyFill="1" applyBorder="1" applyAlignment="1">
      <alignment horizontal="center" vertical="center"/>
      <protection/>
    </xf>
    <xf numFmtId="0" fontId="84" fillId="3" borderId="168" xfId="61" applyFont="1" applyFill="1" applyBorder="1" applyAlignment="1">
      <alignment horizontal="center" vertical="center"/>
      <protection/>
    </xf>
    <xf numFmtId="0" fontId="51" fillId="3" borderId="37" xfId="61" applyFont="1" applyFill="1" applyBorder="1" applyAlignment="1">
      <alignment horizontal="center" vertical="center"/>
      <protection/>
    </xf>
    <xf numFmtId="0" fontId="51" fillId="3" borderId="25" xfId="61" applyFont="1" applyFill="1" applyBorder="1" applyAlignment="1">
      <alignment horizontal="center" vertical="center"/>
      <protection/>
    </xf>
    <xf numFmtId="0" fontId="44" fillId="3" borderId="196" xfId="61" applyFont="1" applyFill="1" applyBorder="1" applyAlignment="1">
      <alignment horizontal="center" vertical="center"/>
      <protection/>
    </xf>
    <xf numFmtId="0" fontId="44" fillId="3" borderId="154" xfId="61" applyFont="1" applyFill="1" applyBorder="1" applyAlignment="1">
      <alignment horizontal="center" vertical="center"/>
      <protection/>
    </xf>
    <xf numFmtId="0" fontId="84" fillId="26" borderId="127" xfId="61" applyFont="1" applyFill="1" applyBorder="1" applyAlignment="1">
      <alignment horizontal="center" vertical="center"/>
      <protection/>
    </xf>
    <xf numFmtId="0" fontId="84" fillId="26" borderId="160" xfId="61" applyFont="1" applyFill="1" applyBorder="1" applyAlignment="1">
      <alignment horizontal="center" vertical="center"/>
      <protection/>
    </xf>
    <xf numFmtId="0" fontId="84" fillId="26" borderId="49" xfId="61" applyFont="1" applyFill="1" applyBorder="1" applyAlignment="1">
      <alignment horizontal="center" vertical="center"/>
      <protection/>
    </xf>
    <xf numFmtId="0" fontId="84" fillId="26" borderId="163" xfId="61" applyFont="1" applyFill="1" applyBorder="1" applyAlignment="1">
      <alignment horizontal="center" vertical="center"/>
      <protection/>
    </xf>
    <xf numFmtId="0" fontId="42" fillId="21" borderId="127" xfId="61" applyFont="1" applyFill="1" applyBorder="1" applyAlignment="1">
      <alignment horizontal="center" vertical="center"/>
      <protection/>
    </xf>
    <xf numFmtId="0" fontId="42" fillId="21" borderId="159" xfId="61" applyFont="1" applyFill="1" applyBorder="1" applyAlignment="1">
      <alignment horizontal="center" vertical="center"/>
      <protection/>
    </xf>
    <xf numFmtId="0" fontId="42" fillId="21" borderId="49" xfId="61" applyFont="1" applyFill="1" applyBorder="1" applyAlignment="1">
      <alignment horizontal="center" vertical="center"/>
      <protection/>
    </xf>
    <xf numFmtId="0" fontId="42" fillId="21" borderId="24" xfId="61" applyFont="1" applyFill="1" applyBorder="1" applyAlignment="1">
      <alignment horizontal="center" vertical="center"/>
      <protection/>
    </xf>
    <xf numFmtId="0" fontId="42" fillId="4" borderId="127" xfId="61" applyNumberFormat="1" applyFont="1" applyFill="1" applyBorder="1" applyAlignment="1">
      <alignment horizontal="center" vertical="center"/>
      <protection/>
    </xf>
    <xf numFmtId="0" fontId="42" fillId="4" borderId="160" xfId="61" applyNumberFormat="1" applyFont="1" applyFill="1" applyBorder="1" applyAlignment="1">
      <alignment horizontal="center" vertical="center"/>
      <protection/>
    </xf>
    <xf numFmtId="0" fontId="42" fillId="4" borderId="49" xfId="61" applyNumberFormat="1" applyFont="1" applyFill="1" applyBorder="1" applyAlignment="1">
      <alignment horizontal="center" vertical="center"/>
      <protection/>
    </xf>
    <xf numFmtId="0" fontId="42" fillId="4" borderId="163" xfId="61" applyNumberFormat="1" applyFont="1" applyFill="1" applyBorder="1" applyAlignment="1">
      <alignment horizontal="center" vertical="center"/>
      <protection/>
    </xf>
    <xf numFmtId="0" fontId="44" fillId="0" borderId="201" xfId="61" applyFont="1" applyBorder="1" applyAlignment="1">
      <alignment horizontal="center" vertical="center"/>
      <protection/>
    </xf>
    <xf numFmtId="0" fontId="42" fillId="23" borderId="127" xfId="61" applyNumberFormat="1" applyFont="1" applyFill="1" applyBorder="1" applyAlignment="1">
      <alignment horizontal="center" vertical="center" wrapText="1"/>
      <protection/>
    </xf>
    <xf numFmtId="0" fontId="42" fillId="23" borderId="160" xfId="61" applyNumberFormat="1" applyFont="1" applyFill="1" applyBorder="1" applyAlignment="1">
      <alignment horizontal="center" vertical="center" wrapText="1"/>
      <protection/>
    </xf>
    <xf numFmtId="0" fontId="42" fillId="23" borderId="49" xfId="61" applyNumberFormat="1" applyFont="1" applyFill="1" applyBorder="1" applyAlignment="1">
      <alignment horizontal="center" vertical="center" wrapText="1"/>
      <protection/>
    </xf>
    <xf numFmtId="0" fontId="42" fillId="23" borderId="163" xfId="61" applyNumberFormat="1" applyFont="1" applyFill="1" applyBorder="1" applyAlignment="1">
      <alignment horizontal="center" vertical="center" wrapText="1"/>
      <protection/>
    </xf>
    <xf numFmtId="0" fontId="59" fillId="24" borderId="127" xfId="61" applyFont="1" applyFill="1" applyBorder="1" applyAlignment="1">
      <alignment horizontal="center" vertical="center"/>
      <protection/>
    </xf>
    <xf numFmtId="0" fontId="59" fillId="24" borderId="159" xfId="61" applyFont="1" applyFill="1" applyBorder="1" applyAlignment="1">
      <alignment horizontal="center" vertical="center"/>
      <protection/>
    </xf>
    <xf numFmtId="0" fontId="59" fillId="24" borderId="160" xfId="61" applyFont="1" applyFill="1" applyBorder="1" applyAlignment="1">
      <alignment horizontal="center" vertical="center"/>
      <protection/>
    </xf>
    <xf numFmtId="0" fontId="59" fillId="24" borderId="49" xfId="61" applyFont="1" applyFill="1" applyBorder="1" applyAlignment="1">
      <alignment horizontal="center" vertical="center"/>
      <protection/>
    </xf>
    <xf numFmtId="0" fontId="59" fillId="24" borderId="24" xfId="61" applyFont="1" applyFill="1" applyBorder="1" applyAlignment="1">
      <alignment horizontal="center" vertical="center"/>
      <protection/>
    </xf>
    <xf numFmtId="0" fontId="59" fillId="24" borderId="163" xfId="61" applyFont="1" applyFill="1" applyBorder="1" applyAlignment="1">
      <alignment horizontal="center" vertical="center"/>
      <protection/>
    </xf>
    <xf numFmtId="0" fontId="15" fillId="26" borderId="127" xfId="61" applyFont="1" applyFill="1" applyBorder="1" applyAlignment="1">
      <alignment horizontal="center" vertical="center" wrapText="1"/>
      <protection/>
    </xf>
    <xf numFmtId="0" fontId="84" fillId="26" borderId="159" xfId="61" applyFont="1" applyFill="1" applyBorder="1" applyAlignment="1">
      <alignment horizontal="center" vertical="center" wrapText="1"/>
      <protection/>
    </xf>
    <xf numFmtId="0" fontId="84" fillId="26" borderId="49" xfId="61" applyFont="1" applyFill="1" applyBorder="1" applyAlignment="1">
      <alignment horizontal="center" vertical="center" wrapText="1"/>
      <protection/>
    </xf>
    <xf numFmtId="0" fontId="84" fillId="26" borderId="24" xfId="61" applyFont="1" applyFill="1" applyBorder="1" applyAlignment="1">
      <alignment horizontal="center" vertical="center" wrapText="1"/>
      <protection/>
    </xf>
    <xf numFmtId="0" fontId="84" fillId="11" borderId="127" xfId="61" applyFont="1" applyFill="1" applyBorder="1" applyAlignment="1">
      <alignment horizontal="center" vertical="center" wrapText="1"/>
      <protection/>
    </xf>
    <xf numFmtId="0" fontId="84" fillId="11" borderId="160" xfId="61" applyFont="1" applyFill="1" applyBorder="1" applyAlignment="1">
      <alignment horizontal="center" vertical="center" wrapText="1"/>
      <protection/>
    </xf>
    <xf numFmtId="0" fontId="84" fillId="11" borderId="49" xfId="61" applyFont="1" applyFill="1" applyBorder="1" applyAlignment="1">
      <alignment horizontal="center" vertical="center" wrapText="1"/>
      <protection/>
    </xf>
    <xf numFmtId="0" fontId="84" fillId="11" borderId="163" xfId="61" applyFont="1" applyFill="1" applyBorder="1" applyAlignment="1">
      <alignment horizontal="center" vertical="center" wrapText="1"/>
      <protection/>
    </xf>
    <xf numFmtId="0" fontId="84" fillId="23" borderId="127" xfId="61" applyFont="1" applyFill="1" applyBorder="1" applyAlignment="1">
      <alignment horizontal="center" vertical="center"/>
      <protection/>
    </xf>
    <xf numFmtId="0" fontId="84" fillId="23" borderId="160" xfId="61" applyFont="1" applyFill="1" applyBorder="1" applyAlignment="1">
      <alignment horizontal="center" vertical="center"/>
      <protection/>
    </xf>
    <xf numFmtId="0" fontId="84" fillId="23" borderId="49" xfId="61" applyFont="1" applyFill="1" applyBorder="1" applyAlignment="1">
      <alignment horizontal="center" vertical="center"/>
      <protection/>
    </xf>
    <xf numFmtId="0" fontId="84" fillId="23" borderId="163" xfId="61" applyFont="1" applyFill="1" applyBorder="1" applyAlignment="1">
      <alignment horizontal="center" vertical="center"/>
      <protection/>
    </xf>
    <xf numFmtId="0" fontId="42" fillId="23" borderId="127" xfId="61" applyFont="1" applyFill="1" applyBorder="1" applyAlignment="1">
      <alignment horizontal="center" vertical="center"/>
      <protection/>
    </xf>
    <xf numFmtId="0" fontId="42" fillId="23" borderId="160" xfId="61" applyFont="1" applyFill="1" applyBorder="1" applyAlignment="1">
      <alignment horizontal="center" vertical="center"/>
      <protection/>
    </xf>
    <xf numFmtId="0" fontId="42" fillId="23" borderId="49" xfId="61" applyFont="1" applyFill="1" applyBorder="1" applyAlignment="1">
      <alignment horizontal="center" vertical="center"/>
      <protection/>
    </xf>
    <xf numFmtId="0" fontId="42" fillId="23" borderId="163" xfId="61" applyFont="1" applyFill="1" applyBorder="1" applyAlignment="1">
      <alignment horizontal="center" vertical="center"/>
      <protection/>
    </xf>
    <xf numFmtId="0" fontId="53" fillId="21" borderId="49" xfId="0" applyFont="1" applyFill="1" applyBorder="1" applyAlignment="1">
      <alignment horizontal="left" vertical="center"/>
    </xf>
    <xf numFmtId="0" fontId="53" fillId="21" borderId="24" xfId="0" applyFont="1" applyFill="1" applyBorder="1" applyAlignment="1">
      <alignment horizontal="left" vertical="center"/>
    </xf>
    <xf numFmtId="0" fontId="53" fillId="21" borderId="163" xfId="0" applyFont="1" applyFill="1" applyBorder="1" applyAlignment="1">
      <alignment horizontal="left" vertical="center"/>
    </xf>
    <xf numFmtId="0" fontId="45" fillId="26" borderId="49" xfId="0" applyFont="1" applyFill="1" applyBorder="1" applyAlignment="1">
      <alignment horizontal="left" vertical="center"/>
    </xf>
    <xf numFmtId="0" fontId="45" fillId="26" borderId="24" xfId="0" applyFont="1" applyFill="1" applyBorder="1" applyAlignment="1">
      <alignment horizontal="left" vertical="center"/>
    </xf>
    <xf numFmtId="0" fontId="45" fillId="26" borderId="163" xfId="0" applyFont="1" applyFill="1" applyBorder="1" applyAlignment="1">
      <alignment horizontal="left" vertical="center"/>
    </xf>
    <xf numFmtId="0" fontId="47" fillId="3" borderId="166" xfId="0" applyFont="1" applyFill="1" applyBorder="1" applyAlignment="1">
      <alignment horizontal="center" vertical="center"/>
    </xf>
    <xf numFmtId="0" fontId="47" fillId="3" borderId="122" xfId="0" applyFont="1" applyFill="1" applyBorder="1" applyAlignment="1">
      <alignment horizontal="center" vertical="center"/>
    </xf>
    <xf numFmtId="0" fontId="47" fillId="3" borderId="177" xfId="0" applyFont="1" applyFill="1" applyBorder="1" applyAlignment="1">
      <alignment horizontal="center" vertical="center"/>
    </xf>
    <xf numFmtId="0" fontId="47" fillId="3" borderId="161" xfId="0" applyFont="1" applyFill="1" applyBorder="1" applyAlignment="1">
      <alignment horizontal="center" vertical="center"/>
    </xf>
    <xf numFmtId="0" fontId="58" fillId="26" borderId="127" xfId="0" applyFont="1" applyFill="1" applyBorder="1" applyAlignment="1">
      <alignment horizontal="center" vertical="center"/>
    </xf>
    <xf numFmtId="0" fontId="58" fillId="26" borderId="159" xfId="0" applyFont="1" applyFill="1" applyBorder="1" applyAlignment="1">
      <alignment horizontal="center" vertical="center"/>
    </xf>
    <xf numFmtId="0" fontId="58" fillId="26" borderId="160" xfId="0" applyFont="1" applyFill="1" applyBorder="1" applyAlignment="1">
      <alignment horizontal="center" vertical="center"/>
    </xf>
    <xf numFmtId="0" fontId="51" fillId="21" borderId="48" xfId="0" applyFont="1" applyFill="1" applyBorder="1" applyAlignment="1">
      <alignment horizontal="left" vertical="center"/>
    </xf>
    <xf numFmtId="0" fontId="103" fillId="21" borderId="0" xfId="0" applyFont="1" applyFill="1" applyBorder="1" applyAlignment="1">
      <alignment horizontal="left" vertical="center"/>
    </xf>
    <xf numFmtId="0" fontId="103" fillId="21" borderId="122" xfId="0" applyFont="1" applyFill="1" applyBorder="1" applyAlignment="1">
      <alignment horizontal="left" vertical="center"/>
    </xf>
    <xf numFmtId="0" fontId="45" fillId="26" borderId="48" xfId="0" applyFont="1" applyFill="1" applyBorder="1" applyAlignment="1">
      <alignment horizontal="left" vertical="center"/>
    </xf>
    <xf numFmtId="0" fontId="45" fillId="26" borderId="0" xfId="0" applyFont="1" applyFill="1" applyBorder="1" applyAlignment="1">
      <alignment horizontal="left" vertical="center"/>
    </xf>
    <xf numFmtId="0" fontId="45" fillId="26" borderId="122" xfId="0" applyFont="1" applyFill="1" applyBorder="1" applyAlignment="1">
      <alignment horizontal="left" vertical="center"/>
    </xf>
    <xf numFmtId="0" fontId="53" fillId="21" borderId="48" xfId="0" applyFont="1" applyFill="1" applyBorder="1" applyAlignment="1">
      <alignment horizontal="left" vertical="center"/>
    </xf>
    <xf numFmtId="0" fontId="53" fillId="21" borderId="0" xfId="0" applyFont="1" applyFill="1" applyBorder="1" applyAlignment="1">
      <alignment horizontal="left" vertical="center"/>
    </xf>
    <xf numFmtId="0" fontId="53" fillId="21" borderId="122" xfId="0" applyFont="1" applyFill="1" applyBorder="1" applyAlignment="1">
      <alignment horizontal="left" vertical="center"/>
    </xf>
    <xf numFmtId="32" fontId="100" fillId="0" borderId="120" xfId="0" applyNumberFormat="1" applyFont="1" applyFill="1" applyBorder="1" applyAlignment="1">
      <alignment horizontal="center" vertical="center"/>
    </xf>
    <xf numFmtId="32" fontId="101" fillId="15" borderId="103" xfId="0" applyNumberFormat="1" applyFont="1" applyFill="1" applyBorder="1" applyAlignment="1">
      <alignment horizontal="center" vertical="center"/>
    </xf>
    <xf numFmtId="32" fontId="101" fillId="15" borderId="47" xfId="0" applyNumberFormat="1" applyFont="1" applyFill="1" applyBorder="1" applyAlignment="1">
      <alignment horizontal="center" vertical="center"/>
    </xf>
    <xf numFmtId="32" fontId="101" fillId="15" borderId="119" xfId="0" applyNumberFormat="1" applyFont="1" applyFill="1" applyBorder="1" applyAlignment="1">
      <alignment horizontal="center" vertical="center"/>
    </xf>
    <xf numFmtId="32" fontId="101" fillId="15" borderId="104" xfId="0" applyNumberFormat="1" applyFont="1" applyFill="1" applyBorder="1" applyAlignment="1">
      <alignment horizontal="center" vertical="center"/>
    </xf>
    <xf numFmtId="32" fontId="101" fillId="15" borderId="50" xfId="0" applyNumberFormat="1" applyFont="1" applyFill="1" applyBorder="1" applyAlignment="1">
      <alignment horizontal="center" vertical="center"/>
    </xf>
    <xf numFmtId="32" fontId="101" fillId="15" borderId="121" xfId="0" applyNumberFormat="1" applyFont="1" applyFill="1" applyBorder="1" applyAlignment="1">
      <alignment horizontal="center" vertical="center"/>
    </xf>
    <xf numFmtId="0" fontId="51" fillId="0" borderId="184" xfId="0" applyFont="1" applyFill="1" applyBorder="1" applyAlignment="1">
      <alignment horizontal="left" vertical="center"/>
    </xf>
    <xf numFmtId="0" fontId="51" fillId="3" borderId="181" xfId="0" applyFont="1" applyFill="1" applyBorder="1" applyAlignment="1">
      <alignment horizontal="center" vertical="center"/>
    </xf>
    <xf numFmtId="0" fontId="51" fillId="3" borderId="69" xfId="0" applyFont="1" applyFill="1" applyBorder="1" applyAlignment="1">
      <alignment horizontal="center" vertical="center"/>
    </xf>
    <xf numFmtId="0" fontId="47" fillId="3" borderId="181" xfId="0" applyFont="1" applyFill="1" applyBorder="1" applyAlignment="1">
      <alignment horizontal="center" vertical="center"/>
    </xf>
    <xf numFmtId="0" fontId="47" fillId="3" borderId="182" xfId="0" applyFont="1" applyFill="1" applyBorder="1" applyAlignment="1">
      <alignment horizontal="center" vertical="center"/>
    </xf>
    <xf numFmtId="0" fontId="47" fillId="3" borderId="70" xfId="0" applyFont="1" applyFill="1" applyBorder="1" applyAlignment="1">
      <alignment horizontal="center" vertical="center"/>
    </xf>
    <xf numFmtId="0" fontId="47" fillId="3" borderId="46" xfId="0" applyFont="1" applyFill="1" applyBorder="1" applyAlignment="1">
      <alignment horizontal="center" vertical="center"/>
    </xf>
    <xf numFmtId="0" fontId="47" fillId="3" borderId="49" xfId="0" applyFont="1" applyFill="1" applyBorder="1" applyAlignment="1">
      <alignment horizontal="center" vertical="center"/>
    </xf>
    <xf numFmtId="0" fontId="47" fillId="3" borderId="175" xfId="0" applyFont="1" applyFill="1" applyBorder="1" applyAlignment="1">
      <alignment horizontal="center" vertical="center"/>
    </xf>
    <xf numFmtId="0" fontId="47" fillId="3" borderId="176" xfId="0" applyFont="1" applyFill="1" applyBorder="1" applyAlignment="1">
      <alignment horizontal="center" vertical="center"/>
    </xf>
    <xf numFmtId="0" fontId="47" fillId="3" borderId="113" xfId="0" applyFont="1" applyFill="1" applyBorder="1" applyAlignment="1">
      <alignment horizontal="center" vertical="center"/>
    </xf>
    <xf numFmtId="0" fontId="47" fillId="3" borderId="56" xfId="0" applyFont="1" applyFill="1" applyBorder="1" applyAlignment="1">
      <alignment horizontal="center" vertical="center"/>
    </xf>
    <xf numFmtId="0" fontId="104" fillId="26" borderId="202" xfId="0" applyFont="1" applyFill="1" applyBorder="1" applyAlignment="1">
      <alignment horizontal="center" vertical="center"/>
    </xf>
    <xf numFmtId="0" fontId="104" fillId="26" borderId="159" xfId="0" applyFont="1" applyFill="1" applyBorder="1" applyAlignment="1">
      <alignment horizontal="center" vertical="center"/>
    </xf>
    <xf numFmtId="0" fontId="104" fillId="26" borderId="203" xfId="0" applyFont="1" applyFill="1" applyBorder="1" applyAlignment="1">
      <alignment horizontal="center" vertical="center"/>
    </xf>
    <xf numFmtId="0" fontId="57" fillId="26" borderId="104" xfId="0" applyFont="1" applyFill="1" applyBorder="1" applyAlignment="1">
      <alignment horizontal="center" vertical="center"/>
    </xf>
    <xf numFmtId="0" fontId="57" fillId="26" borderId="50" xfId="0" applyFont="1" applyFill="1" applyBorder="1" applyAlignment="1">
      <alignment horizontal="center" vertical="center"/>
    </xf>
    <xf numFmtId="0" fontId="57" fillId="26" borderId="121" xfId="0" applyFont="1" applyFill="1" applyBorder="1" applyAlignment="1">
      <alignment horizontal="center" vertical="center"/>
    </xf>
    <xf numFmtId="0" fontId="59" fillId="0" borderId="0" xfId="62" applyFont="1" applyFill="1" applyBorder="1" applyAlignment="1">
      <alignment horizontal="center" vertical="center"/>
      <protection/>
    </xf>
    <xf numFmtId="0" fontId="101" fillId="3" borderId="103" xfId="0" applyNumberFormat="1" applyFont="1" applyFill="1" applyBorder="1" applyAlignment="1">
      <alignment horizontal="center" vertical="center"/>
    </xf>
    <xf numFmtId="0" fontId="101" fillId="3" borderId="47" xfId="0" applyNumberFormat="1" applyFont="1" applyFill="1" applyBorder="1" applyAlignment="1">
      <alignment horizontal="center" vertical="center"/>
    </xf>
    <xf numFmtId="0" fontId="101" fillId="3" borderId="119" xfId="0" applyNumberFormat="1" applyFont="1" applyFill="1" applyBorder="1" applyAlignment="1">
      <alignment horizontal="center" vertical="center"/>
    </xf>
    <xf numFmtId="0" fontId="101" fillId="3" borderId="104" xfId="0" applyNumberFormat="1" applyFont="1" applyFill="1" applyBorder="1" applyAlignment="1">
      <alignment horizontal="center" vertical="center"/>
    </xf>
    <xf numFmtId="0" fontId="101" fillId="3" borderId="50" xfId="0" applyNumberFormat="1" applyFont="1" applyFill="1" applyBorder="1" applyAlignment="1">
      <alignment horizontal="center" vertical="center"/>
    </xf>
    <xf numFmtId="0" fontId="101" fillId="3" borderId="121" xfId="0" applyNumberFormat="1" applyFont="1" applyFill="1" applyBorder="1" applyAlignment="1">
      <alignment horizontal="center" vertical="center"/>
    </xf>
    <xf numFmtId="0" fontId="51" fillId="0" borderId="0" xfId="62" applyFont="1" applyBorder="1" applyAlignment="1">
      <alignment horizontal="left" vertical="center"/>
      <protection/>
    </xf>
    <xf numFmtId="0" fontId="47" fillId="24" borderId="181" xfId="0" applyFont="1" applyFill="1" applyBorder="1" applyAlignment="1">
      <alignment horizontal="center" vertical="center"/>
    </xf>
    <xf numFmtId="0" fontId="47" fillId="24" borderId="76" xfId="0" applyFont="1" applyFill="1" applyBorder="1" applyAlignment="1">
      <alignment horizontal="center" vertical="center"/>
    </xf>
    <xf numFmtId="0" fontId="47" fillId="24" borderId="182" xfId="0" applyFont="1" applyFill="1" applyBorder="1" applyAlignment="1">
      <alignment horizontal="center" vertical="center"/>
    </xf>
    <xf numFmtId="0" fontId="47" fillId="24" borderId="77" xfId="0" applyFont="1" applyFill="1" applyBorder="1" applyAlignment="1">
      <alignment horizontal="center" vertical="center"/>
    </xf>
    <xf numFmtId="0" fontId="47" fillId="24" borderId="47" xfId="0" applyFont="1" applyFill="1" applyBorder="1" applyAlignment="1">
      <alignment horizontal="center" vertical="center"/>
    </xf>
    <xf numFmtId="0" fontId="47" fillId="24" borderId="24"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0</xdr:col>
      <xdr:colOff>0</xdr:colOff>
      <xdr:row>43</xdr:row>
      <xdr:rowOff>0</xdr:rowOff>
    </xdr:to>
    <xdr:sp>
      <xdr:nvSpPr>
        <xdr:cNvPr id="1" name="Line 1"/>
        <xdr:cNvSpPr>
          <a:spLocks/>
        </xdr:cNvSpPr>
      </xdr:nvSpPr>
      <xdr:spPr>
        <a:xfrm>
          <a:off x="0" y="2095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0</xdr:col>
      <xdr:colOff>0</xdr:colOff>
      <xdr:row>43</xdr:row>
      <xdr:rowOff>0</xdr:rowOff>
    </xdr:to>
    <xdr:sp>
      <xdr:nvSpPr>
        <xdr:cNvPr id="1" name="Line 1"/>
        <xdr:cNvSpPr>
          <a:spLocks/>
        </xdr:cNvSpPr>
      </xdr:nvSpPr>
      <xdr:spPr>
        <a:xfrm>
          <a:off x="0" y="2306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2:AP53"/>
  <sheetViews>
    <sheetView view="pageBreakPreview" zoomScale="45" zoomScaleNormal="75" zoomScaleSheetLayoutView="45" zoomScalePageLayoutView="0" workbookViewId="0" topLeftCell="A1">
      <selection activeCell="AE17" sqref="AE17"/>
    </sheetView>
  </sheetViews>
  <sheetFormatPr defaultColWidth="9.00390625" defaultRowHeight="13.5"/>
  <cols>
    <col min="1" max="1" width="8.875" style="1" customWidth="1"/>
    <col min="2" max="2" width="26.875" style="1" customWidth="1"/>
    <col min="3" max="3" width="14.75390625" style="1" customWidth="1"/>
    <col min="4" max="4" width="9.875" style="1" customWidth="1"/>
    <col min="5" max="5" width="9.625" style="1" customWidth="1"/>
    <col min="6" max="6" width="9.875" style="1" customWidth="1"/>
    <col min="7" max="7" width="6.875" style="1" customWidth="1"/>
    <col min="8" max="9" width="9.875" style="1" customWidth="1"/>
    <col min="10" max="10" width="13.00390625" style="1" customWidth="1"/>
    <col min="11" max="13" width="9.875" style="1" customWidth="1"/>
    <col min="14" max="14" width="6.875" style="1" customWidth="1"/>
    <col min="15" max="16" width="9.875" style="1" customWidth="1"/>
    <col min="17" max="17" width="13.875" style="1" customWidth="1"/>
    <col min="18" max="20" width="9.875" style="1" customWidth="1"/>
    <col min="21" max="21" width="11.00390625" style="1" customWidth="1"/>
    <col min="22" max="22" width="16.75390625" style="1" customWidth="1"/>
    <col min="23" max="23" width="13.375" style="1" customWidth="1"/>
    <col min="24" max="16384" width="9.00390625" style="1" customWidth="1"/>
  </cols>
  <sheetData>
    <row r="1" ht="8.25" customHeight="1" thickBot="1"/>
    <row r="2" spans="1:27" ht="38.25" customHeight="1">
      <c r="A2" s="673"/>
      <c r="B2" s="1213" t="s">
        <v>346</v>
      </c>
      <c r="C2" s="1361"/>
      <c r="D2" s="1362" t="s">
        <v>646</v>
      </c>
      <c r="E2" s="1363"/>
      <c r="F2" s="1363"/>
      <c r="G2" s="1363"/>
      <c r="H2" s="1363"/>
      <c r="I2" s="1363"/>
      <c r="J2" s="1363"/>
      <c r="K2" s="1363"/>
      <c r="L2" s="1363"/>
      <c r="M2" s="1363"/>
      <c r="N2" s="1363"/>
      <c r="O2" s="1363"/>
      <c r="P2" s="1364"/>
      <c r="Q2" s="1368" t="s">
        <v>647</v>
      </c>
      <c r="R2" s="1369"/>
      <c r="S2" s="1369"/>
      <c r="T2" s="1369"/>
      <c r="U2" s="1369"/>
      <c r="V2" s="1369"/>
      <c r="W2" s="1369"/>
      <c r="X2" s="600"/>
      <c r="Y2" s="600"/>
      <c r="Z2" s="600"/>
      <c r="AA2" s="600"/>
    </row>
    <row r="3" spans="1:27" s="100" customFormat="1" ht="42.75" customHeight="1" thickBot="1">
      <c r="A3" s="673"/>
      <c r="B3" s="1213"/>
      <c r="C3" s="1361"/>
      <c r="D3" s="1365"/>
      <c r="E3" s="1366"/>
      <c r="F3" s="1366"/>
      <c r="G3" s="1366"/>
      <c r="H3" s="1366"/>
      <c r="I3" s="1366"/>
      <c r="J3" s="1366"/>
      <c r="K3" s="1366"/>
      <c r="L3" s="1366"/>
      <c r="M3" s="1366"/>
      <c r="N3" s="1366"/>
      <c r="O3" s="1366"/>
      <c r="P3" s="1367"/>
      <c r="Q3" s="1370" t="s">
        <v>648</v>
      </c>
      <c r="R3" s="1149"/>
      <c r="S3" s="1149"/>
      <c r="T3" s="1149"/>
      <c r="U3" s="1149"/>
      <c r="V3" s="1149"/>
      <c r="W3" s="1149"/>
      <c r="X3" s="674"/>
      <c r="Y3" s="674"/>
      <c r="Z3" s="674"/>
      <c r="AA3" s="674"/>
    </row>
    <row r="4" spans="1:27" s="100" customFormat="1" ht="45.75" customHeight="1" thickBot="1">
      <c r="A4" s="675"/>
      <c r="B4" s="603"/>
      <c r="C4" s="676"/>
      <c r="D4" s="1149" t="s">
        <v>649</v>
      </c>
      <c r="E4" s="1149"/>
      <c r="F4" s="1149"/>
      <c r="G4" s="1149"/>
      <c r="H4" s="1149"/>
      <c r="I4" s="1149"/>
      <c r="J4" s="1149"/>
      <c r="K4" s="1149"/>
      <c r="L4" s="1149"/>
      <c r="M4" s="1149"/>
      <c r="N4" s="1149"/>
      <c r="O4" s="1149"/>
      <c r="P4" s="1149"/>
      <c r="Q4" s="1371" t="s">
        <v>650</v>
      </c>
      <c r="R4" s="1371"/>
      <c r="S4" s="1371"/>
      <c r="T4" s="1371"/>
      <c r="U4" s="1371"/>
      <c r="V4" s="1371"/>
      <c r="W4" s="1371"/>
      <c r="X4" s="603"/>
      <c r="Y4" s="603"/>
      <c r="Z4" s="603"/>
      <c r="AA4" s="603"/>
    </row>
    <row r="5" spans="1:23" s="100" customFormat="1" ht="48" customHeight="1" thickTop="1">
      <c r="A5" s="677" t="s">
        <v>257</v>
      </c>
      <c r="B5" s="1350" t="s">
        <v>255</v>
      </c>
      <c r="C5" s="1352" t="s">
        <v>256</v>
      </c>
      <c r="D5" s="1352" t="s">
        <v>254</v>
      </c>
      <c r="E5" s="1354" t="s">
        <v>252</v>
      </c>
      <c r="F5" s="1356" t="s">
        <v>651</v>
      </c>
      <c r="G5" s="1357"/>
      <c r="H5" s="1357"/>
      <c r="I5" s="1357"/>
      <c r="J5" s="1357"/>
      <c r="K5" s="1357"/>
      <c r="L5" s="1357"/>
      <c r="M5" s="1358" t="s">
        <v>652</v>
      </c>
      <c r="N5" s="1359"/>
      <c r="O5" s="1359"/>
      <c r="P5" s="1359"/>
      <c r="Q5" s="1359"/>
      <c r="R5" s="1359"/>
      <c r="S5" s="1360"/>
      <c r="T5" s="678" t="s">
        <v>266</v>
      </c>
      <c r="U5" s="1342" t="s">
        <v>2</v>
      </c>
      <c r="V5" s="1344" t="s">
        <v>653</v>
      </c>
      <c r="W5" s="1080"/>
    </row>
    <row r="6" spans="1:23" s="100" customFormat="1" ht="52.5" customHeight="1" thickBot="1">
      <c r="A6" s="679" t="s">
        <v>434</v>
      </c>
      <c r="B6" s="1351"/>
      <c r="C6" s="1353"/>
      <c r="D6" s="1353"/>
      <c r="E6" s="1355"/>
      <c r="F6" s="680" t="s">
        <v>258</v>
      </c>
      <c r="G6" s="681" t="s">
        <v>259</v>
      </c>
      <c r="H6" s="682" t="s">
        <v>260</v>
      </c>
      <c r="I6" s="683" t="s">
        <v>261</v>
      </c>
      <c r="J6" s="684" t="s">
        <v>262</v>
      </c>
      <c r="K6" s="684" t="s">
        <v>253</v>
      </c>
      <c r="L6" s="685" t="s">
        <v>2</v>
      </c>
      <c r="M6" s="680" t="s">
        <v>258</v>
      </c>
      <c r="N6" s="686" t="s">
        <v>259</v>
      </c>
      <c r="O6" s="682" t="s">
        <v>260</v>
      </c>
      <c r="P6" s="683" t="s">
        <v>261</v>
      </c>
      <c r="Q6" s="684" t="s">
        <v>262</v>
      </c>
      <c r="R6" s="684" t="s">
        <v>253</v>
      </c>
      <c r="S6" s="687" t="s">
        <v>2</v>
      </c>
      <c r="T6" s="688" t="s">
        <v>2</v>
      </c>
      <c r="U6" s="1343"/>
      <c r="V6" s="689" t="s">
        <v>2</v>
      </c>
      <c r="W6" s="690" t="s">
        <v>253</v>
      </c>
    </row>
    <row r="7" spans="1:35" s="100" customFormat="1" ht="51" customHeight="1">
      <c r="A7" s="411">
        <v>1</v>
      </c>
      <c r="B7" s="691" t="s">
        <v>326</v>
      </c>
      <c r="C7" s="413" t="s">
        <v>327</v>
      </c>
      <c r="D7" s="414" t="s">
        <v>295</v>
      </c>
      <c r="E7" s="692">
        <v>0.65</v>
      </c>
      <c r="F7" s="693">
        <v>11</v>
      </c>
      <c r="G7" s="694">
        <v>0</v>
      </c>
      <c r="H7" s="695">
        <v>19</v>
      </c>
      <c r="I7" s="696">
        <v>8</v>
      </c>
      <c r="J7" s="697">
        <f aca="true" t="shared" si="0" ref="J7:J24">(G7*3600+H7*60+I7)*E7</f>
        <v>746.2</v>
      </c>
      <c r="K7" s="698">
        <v>2</v>
      </c>
      <c r="L7" s="699">
        <v>17</v>
      </c>
      <c r="M7" s="693">
        <v>4</v>
      </c>
      <c r="N7" s="700">
        <v>0</v>
      </c>
      <c r="O7" s="695">
        <v>33</v>
      </c>
      <c r="P7" s="696">
        <v>5</v>
      </c>
      <c r="Q7" s="701">
        <f aca="true" t="shared" si="1" ref="Q7:Q24">(N7*3600+O7*60+P7)*E7</f>
        <v>1290.25</v>
      </c>
      <c r="R7" s="702">
        <v>1</v>
      </c>
      <c r="S7" s="703">
        <v>18</v>
      </c>
      <c r="T7" s="704">
        <f aca="true" t="shared" si="2" ref="T7:T24">+L7+S7</f>
        <v>35</v>
      </c>
      <c r="U7" s="705">
        <v>100</v>
      </c>
      <c r="V7" s="706">
        <v>579</v>
      </c>
      <c r="W7" s="707">
        <v>18</v>
      </c>
      <c r="X7" s="99"/>
      <c r="Y7" s="99"/>
      <c r="Z7" s="99"/>
      <c r="AA7" s="99"/>
      <c r="AB7" s="99"/>
      <c r="AC7" s="99"/>
      <c r="AD7" s="99"/>
      <c r="AE7" s="99"/>
      <c r="AF7" s="99"/>
      <c r="AG7" s="99"/>
      <c r="AH7" s="99"/>
      <c r="AI7" s="99"/>
    </row>
    <row r="8" spans="1:23" ht="51" customHeight="1">
      <c r="A8" s="424">
        <v>2</v>
      </c>
      <c r="B8" s="360" t="s">
        <v>275</v>
      </c>
      <c r="C8" s="426" t="s">
        <v>294</v>
      </c>
      <c r="D8" s="427" t="s">
        <v>273</v>
      </c>
      <c r="E8" s="708">
        <v>0.77</v>
      </c>
      <c r="F8" s="709">
        <v>2</v>
      </c>
      <c r="G8" s="710">
        <v>0</v>
      </c>
      <c r="H8" s="711">
        <v>16</v>
      </c>
      <c r="I8" s="696">
        <v>9</v>
      </c>
      <c r="J8" s="697">
        <f t="shared" si="0"/>
        <v>746.13</v>
      </c>
      <c r="K8" s="712">
        <v>1</v>
      </c>
      <c r="L8" s="713">
        <v>18</v>
      </c>
      <c r="M8" s="709">
        <v>2</v>
      </c>
      <c r="N8" s="714">
        <v>0</v>
      </c>
      <c r="O8" s="711">
        <v>31</v>
      </c>
      <c r="P8" s="696">
        <v>24</v>
      </c>
      <c r="Q8" s="715">
        <f t="shared" si="1"/>
        <v>1450.68</v>
      </c>
      <c r="R8" s="364">
        <v>2</v>
      </c>
      <c r="S8" s="383">
        <v>17</v>
      </c>
      <c r="T8" s="716">
        <f t="shared" si="2"/>
        <v>35</v>
      </c>
      <c r="U8" s="717">
        <v>99</v>
      </c>
      <c r="V8" s="718">
        <v>723</v>
      </c>
      <c r="W8" s="719">
        <v>2</v>
      </c>
    </row>
    <row r="9" spans="1:35" s="100" customFormat="1" ht="51" customHeight="1">
      <c r="A9" s="424">
        <v>3</v>
      </c>
      <c r="B9" s="360" t="s">
        <v>276</v>
      </c>
      <c r="C9" s="426" t="s">
        <v>308</v>
      </c>
      <c r="D9" s="427" t="s">
        <v>277</v>
      </c>
      <c r="E9" s="708">
        <v>0.7</v>
      </c>
      <c r="F9" s="709">
        <v>9</v>
      </c>
      <c r="G9" s="710">
        <v>0</v>
      </c>
      <c r="H9" s="711">
        <v>18</v>
      </c>
      <c r="I9" s="696">
        <v>27</v>
      </c>
      <c r="J9" s="697">
        <f t="shared" si="0"/>
        <v>774.9</v>
      </c>
      <c r="K9" s="712">
        <v>3</v>
      </c>
      <c r="L9" s="713">
        <v>16</v>
      </c>
      <c r="M9" s="709">
        <v>10</v>
      </c>
      <c r="N9" s="714">
        <v>0</v>
      </c>
      <c r="O9" s="711">
        <v>36</v>
      </c>
      <c r="P9" s="696">
        <v>0</v>
      </c>
      <c r="Q9" s="715">
        <f t="shared" si="1"/>
        <v>1512</v>
      </c>
      <c r="R9" s="364">
        <v>4</v>
      </c>
      <c r="S9" s="383">
        <v>15</v>
      </c>
      <c r="T9" s="716">
        <f t="shared" si="2"/>
        <v>31</v>
      </c>
      <c r="U9" s="717">
        <v>98</v>
      </c>
      <c r="V9" s="718">
        <v>539</v>
      </c>
      <c r="W9" s="719">
        <v>21</v>
      </c>
      <c r="X9" s="99"/>
      <c r="Y9" s="99"/>
      <c r="Z9" s="99"/>
      <c r="AA9" s="99"/>
      <c r="AB9" s="99"/>
      <c r="AC9" s="99"/>
      <c r="AD9" s="99"/>
      <c r="AE9" s="99"/>
      <c r="AF9" s="99"/>
      <c r="AG9" s="99"/>
      <c r="AH9" s="99"/>
      <c r="AI9" s="99"/>
    </row>
    <row r="10" spans="1:23" s="100" customFormat="1" ht="51" customHeight="1">
      <c r="A10" s="424">
        <v>4</v>
      </c>
      <c r="B10" s="360" t="s">
        <v>441</v>
      </c>
      <c r="C10" s="426" t="s">
        <v>381</v>
      </c>
      <c r="D10" s="427" t="s">
        <v>382</v>
      </c>
      <c r="E10" s="708">
        <v>0.81</v>
      </c>
      <c r="F10" s="709">
        <v>1</v>
      </c>
      <c r="G10" s="710">
        <v>0</v>
      </c>
      <c r="H10" s="711">
        <v>16</v>
      </c>
      <c r="I10" s="696">
        <v>0</v>
      </c>
      <c r="J10" s="697">
        <f t="shared" si="0"/>
        <v>777.6</v>
      </c>
      <c r="K10" s="712">
        <v>4</v>
      </c>
      <c r="L10" s="713">
        <v>15</v>
      </c>
      <c r="M10" s="709">
        <v>1</v>
      </c>
      <c r="N10" s="714">
        <v>0</v>
      </c>
      <c r="O10" s="711">
        <v>31</v>
      </c>
      <c r="P10" s="696">
        <v>11</v>
      </c>
      <c r="Q10" s="715">
        <f t="shared" si="1"/>
        <v>1515.51</v>
      </c>
      <c r="R10" s="364">
        <v>5</v>
      </c>
      <c r="S10" s="383">
        <v>14</v>
      </c>
      <c r="T10" s="716">
        <f t="shared" si="2"/>
        <v>29</v>
      </c>
      <c r="U10" s="717">
        <v>97</v>
      </c>
      <c r="V10" s="718" t="s">
        <v>537</v>
      </c>
      <c r="W10" s="719" t="s">
        <v>537</v>
      </c>
    </row>
    <row r="11" spans="1:35" s="100" customFormat="1" ht="51" customHeight="1">
      <c r="A11" s="424">
        <v>5</v>
      </c>
      <c r="B11" s="360" t="s">
        <v>272</v>
      </c>
      <c r="C11" s="426" t="s">
        <v>294</v>
      </c>
      <c r="D11" s="427" t="s">
        <v>273</v>
      </c>
      <c r="E11" s="708">
        <v>0.75</v>
      </c>
      <c r="F11" s="709">
        <v>5</v>
      </c>
      <c r="G11" s="710">
        <v>0</v>
      </c>
      <c r="H11" s="711">
        <v>17</v>
      </c>
      <c r="I11" s="696">
        <v>20</v>
      </c>
      <c r="J11" s="697">
        <f t="shared" si="0"/>
        <v>780</v>
      </c>
      <c r="K11" s="712">
        <v>5</v>
      </c>
      <c r="L11" s="713">
        <v>14</v>
      </c>
      <c r="M11" s="709">
        <v>6</v>
      </c>
      <c r="N11" s="714">
        <v>0</v>
      </c>
      <c r="O11" s="711">
        <v>34</v>
      </c>
      <c r="P11" s="696">
        <v>10</v>
      </c>
      <c r="Q11" s="715">
        <f t="shared" si="1"/>
        <v>1537.5</v>
      </c>
      <c r="R11" s="364">
        <v>6</v>
      </c>
      <c r="S11" s="383">
        <v>13</v>
      </c>
      <c r="T11" s="716">
        <f t="shared" si="2"/>
        <v>27</v>
      </c>
      <c r="U11" s="717">
        <v>96</v>
      </c>
      <c r="V11" s="718">
        <v>702</v>
      </c>
      <c r="W11" s="719">
        <v>3</v>
      </c>
      <c r="X11" s="99"/>
      <c r="Y11" s="99"/>
      <c r="Z11" s="99"/>
      <c r="AA11" s="99"/>
      <c r="AB11" s="99"/>
      <c r="AC11" s="99"/>
      <c r="AD11" s="99"/>
      <c r="AE11" s="99"/>
      <c r="AF11" s="99"/>
      <c r="AG11" s="99"/>
      <c r="AH11" s="99"/>
      <c r="AI11" s="99"/>
    </row>
    <row r="12" spans="1:35" s="100" customFormat="1" ht="51" customHeight="1">
      <c r="A12" s="424">
        <v>6</v>
      </c>
      <c r="B12" s="360" t="s">
        <v>304</v>
      </c>
      <c r="C12" s="426" t="s">
        <v>294</v>
      </c>
      <c r="D12" s="427" t="s">
        <v>305</v>
      </c>
      <c r="E12" s="708">
        <v>0.75</v>
      </c>
      <c r="F12" s="709">
        <v>10</v>
      </c>
      <c r="G12" s="710">
        <v>0</v>
      </c>
      <c r="H12" s="711">
        <v>18</v>
      </c>
      <c r="I12" s="696">
        <v>35</v>
      </c>
      <c r="J12" s="697">
        <f t="shared" si="0"/>
        <v>836.25</v>
      </c>
      <c r="K12" s="712">
        <v>9</v>
      </c>
      <c r="L12" s="713">
        <v>10</v>
      </c>
      <c r="M12" s="709">
        <v>5</v>
      </c>
      <c r="N12" s="714">
        <v>0</v>
      </c>
      <c r="O12" s="711">
        <v>33</v>
      </c>
      <c r="P12" s="696">
        <v>30</v>
      </c>
      <c r="Q12" s="715">
        <f t="shared" si="1"/>
        <v>1507.5</v>
      </c>
      <c r="R12" s="364">
        <v>3</v>
      </c>
      <c r="S12" s="383">
        <v>16</v>
      </c>
      <c r="T12" s="716">
        <f t="shared" si="2"/>
        <v>26</v>
      </c>
      <c r="U12" s="717">
        <v>95</v>
      </c>
      <c r="V12" s="718">
        <v>643</v>
      </c>
      <c r="W12" s="719">
        <v>9</v>
      </c>
      <c r="X12" s="99"/>
      <c r="Y12" s="99"/>
      <c r="Z12" s="99"/>
      <c r="AA12" s="99"/>
      <c r="AB12" s="99"/>
      <c r="AC12" s="99"/>
      <c r="AD12" s="99"/>
      <c r="AE12" s="99"/>
      <c r="AF12" s="99"/>
      <c r="AG12" s="99"/>
      <c r="AH12" s="99"/>
      <c r="AI12" s="99"/>
    </row>
    <row r="13" spans="1:35" s="100" customFormat="1" ht="51" customHeight="1">
      <c r="A13" s="424">
        <v>7</v>
      </c>
      <c r="B13" s="360" t="s">
        <v>268</v>
      </c>
      <c r="C13" s="426" t="s">
        <v>292</v>
      </c>
      <c r="D13" s="427" t="s">
        <v>269</v>
      </c>
      <c r="E13" s="708">
        <v>0.83</v>
      </c>
      <c r="F13" s="709">
        <v>3</v>
      </c>
      <c r="G13" s="710">
        <v>0</v>
      </c>
      <c r="H13" s="711">
        <v>16</v>
      </c>
      <c r="I13" s="696">
        <v>25</v>
      </c>
      <c r="J13" s="697">
        <f t="shared" si="0"/>
        <v>817.55</v>
      </c>
      <c r="K13" s="712">
        <v>7</v>
      </c>
      <c r="L13" s="713">
        <v>12</v>
      </c>
      <c r="M13" s="709">
        <v>3</v>
      </c>
      <c r="N13" s="714">
        <v>0</v>
      </c>
      <c r="O13" s="711">
        <v>31</v>
      </c>
      <c r="P13" s="696">
        <v>46</v>
      </c>
      <c r="Q13" s="715">
        <f t="shared" si="1"/>
        <v>1581.98</v>
      </c>
      <c r="R13" s="364">
        <v>7</v>
      </c>
      <c r="S13" s="383">
        <v>12</v>
      </c>
      <c r="T13" s="716">
        <f t="shared" si="2"/>
        <v>24</v>
      </c>
      <c r="U13" s="717">
        <v>94</v>
      </c>
      <c r="V13" s="718">
        <v>548</v>
      </c>
      <c r="W13" s="719">
        <v>20</v>
      </c>
      <c r="X13" s="99"/>
      <c r="Y13" s="99"/>
      <c r="Z13" s="99"/>
      <c r="AA13" s="99"/>
      <c r="AB13" s="99"/>
      <c r="AC13" s="99"/>
      <c r="AD13" s="99"/>
      <c r="AE13" s="99"/>
      <c r="AF13" s="99"/>
      <c r="AG13" s="99"/>
      <c r="AH13" s="99"/>
      <c r="AI13" s="99"/>
    </row>
    <row r="14" spans="1:35" s="100" customFormat="1" ht="51" customHeight="1">
      <c r="A14" s="424">
        <v>8</v>
      </c>
      <c r="B14" s="367" t="s">
        <v>298</v>
      </c>
      <c r="C14" s="426" t="s">
        <v>299</v>
      </c>
      <c r="D14" s="427" t="s">
        <v>295</v>
      </c>
      <c r="E14" s="708">
        <v>0.77</v>
      </c>
      <c r="F14" s="709">
        <v>7</v>
      </c>
      <c r="G14" s="710">
        <v>0</v>
      </c>
      <c r="H14" s="711">
        <v>17</v>
      </c>
      <c r="I14" s="696">
        <v>33</v>
      </c>
      <c r="J14" s="697">
        <f t="shared" si="0"/>
        <v>810.8100000000001</v>
      </c>
      <c r="K14" s="712">
        <v>6</v>
      </c>
      <c r="L14" s="713">
        <v>13</v>
      </c>
      <c r="M14" s="709">
        <v>11</v>
      </c>
      <c r="N14" s="714">
        <v>0</v>
      </c>
      <c r="O14" s="711">
        <v>36</v>
      </c>
      <c r="P14" s="696">
        <v>8</v>
      </c>
      <c r="Q14" s="715">
        <f t="shared" si="1"/>
        <v>1669.3600000000001</v>
      </c>
      <c r="R14" s="364">
        <v>10</v>
      </c>
      <c r="S14" s="383">
        <v>9</v>
      </c>
      <c r="T14" s="716">
        <f t="shared" si="2"/>
        <v>22</v>
      </c>
      <c r="U14" s="717">
        <v>93</v>
      </c>
      <c r="V14" s="718">
        <v>392</v>
      </c>
      <c r="W14" s="719">
        <v>27</v>
      </c>
      <c r="X14" s="99"/>
      <c r="Y14" s="99"/>
      <c r="Z14" s="99"/>
      <c r="AA14" s="99"/>
      <c r="AB14" s="99"/>
      <c r="AC14" s="99"/>
      <c r="AD14" s="99"/>
      <c r="AE14" s="99"/>
      <c r="AF14" s="99"/>
      <c r="AG14" s="99"/>
      <c r="AH14" s="99"/>
      <c r="AI14" s="99"/>
    </row>
    <row r="15" spans="1:33" s="100" customFormat="1" ht="51" customHeight="1">
      <c r="A15" s="424">
        <v>9</v>
      </c>
      <c r="B15" s="360" t="s">
        <v>280</v>
      </c>
      <c r="C15" s="426" t="s">
        <v>320</v>
      </c>
      <c r="D15" s="427" t="s">
        <v>295</v>
      </c>
      <c r="E15" s="708">
        <v>0.69</v>
      </c>
      <c r="F15" s="709">
        <v>14</v>
      </c>
      <c r="G15" s="710">
        <v>0</v>
      </c>
      <c r="H15" s="711">
        <v>20</v>
      </c>
      <c r="I15" s="696">
        <v>8</v>
      </c>
      <c r="J15" s="697">
        <f t="shared" si="0"/>
        <v>833.52</v>
      </c>
      <c r="K15" s="712">
        <v>8</v>
      </c>
      <c r="L15" s="713">
        <v>11</v>
      </c>
      <c r="M15" s="709">
        <v>14</v>
      </c>
      <c r="N15" s="714">
        <v>0</v>
      </c>
      <c r="O15" s="711">
        <v>39</v>
      </c>
      <c r="P15" s="696">
        <v>20</v>
      </c>
      <c r="Q15" s="715">
        <f t="shared" si="1"/>
        <v>1628.3999999999999</v>
      </c>
      <c r="R15" s="364">
        <v>9</v>
      </c>
      <c r="S15" s="383">
        <v>10</v>
      </c>
      <c r="T15" s="716">
        <f t="shared" si="2"/>
        <v>21</v>
      </c>
      <c r="U15" s="717">
        <v>92</v>
      </c>
      <c r="V15" s="718">
        <v>620</v>
      </c>
      <c r="W15" s="719">
        <v>12</v>
      </c>
      <c r="X15" s="99"/>
      <c r="Y15" s="99"/>
      <c r="Z15" s="99"/>
      <c r="AA15" s="99"/>
      <c r="AB15" s="99"/>
      <c r="AC15" s="99"/>
      <c r="AD15" s="99"/>
      <c r="AE15" s="99"/>
      <c r="AF15" s="99"/>
      <c r="AG15" s="99"/>
    </row>
    <row r="16" spans="1:23" ht="51" customHeight="1">
      <c r="A16" s="424">
        <v>10</v>
      </c>
      <c r="B16" s="360" t="s">
        <v>278</v>
      </c>
      <c r="C16" s="426" t="s">
        <v>309</v>
      </c>
      <c r="D16" s="427" t="s">
        <v>295</v>
      </c>
      <c r="E16" s="720">
        <v>0.71</v>
      </c>
      <c r="F16" s="709">
        <v>13</v>
      </c>
      <c r="G16" s="710">
        <v>0</v>
      </c>
      <c r="H16" s="711">
        <v>20</v>
      </c>
      <c r="I16" s="696">
        <v>3</v>
      </c>
      <c r="J16" s="697">
        <f t="shared" si="0"/>
        <v>854.13</v>
      </c>
      <c r="K16" s="712">
        <v>12</v>
      </c>
      <c r="L16" s="713">
        <v>7</v>
      </c>
      <c r="M16" s="709">
        <v>13</v>
      </c>
      <c r="N16" s="714">
        <v>0</v>
      </c>
      <c r="O16" s="711">
        <v>38</v>
      </c>
      <c r="P16" s="696">
        <v>13</v>
      </c>
      <c r="Q16" s="715">
        <f t="shared" si="1"/>
        <v>1628.03</v>
      </c>
      <c r="R16" s="364">
        <v>8</v>
      </c>
      <c r="S16" s="383">
        <v>11</v>
      </c>
      <c r="T16" s="716">
        <f t="shared" si="2"/>
        <v>18</v>
      </c>
      <c r="U16" s="717">
        <v>91</v>
      </c>
      <c r="V16" s="718">
        <v>669</v>
      </c>
      <c r="W16" s="719">
        <v>4</v>
      </c>
    </row>
    <row r="17" spans="1:35" s="100" customFormat="1" ht="51" customHeight="1">
      <c r="A17" s="424">
        <v>11</v>
      </c>
      <c r="B17" s="360" t="s">
        <v>293</v>
      </c>
      <c r="C17" s="426" t="s">
        <v>294</v>
      </c>
      <c r="D17" s="427" t="s">
        <v>295</v>
      </c>
      <c r="E17" s="708">
        <v>0.81</v>
      </c>
      <c r="F17" s="709">
        <v>6</v>
      </c>
      <c r="G17" s="710">
        <v>0</v>
      </c>
      <c r="H17" s="711">
        <v>17</v>
      </c>
      <c r="I17" s="696">
        <v>32</v>
      </c>
      <c r="J17" s="697">
        <f t="shared" si="0"/>
        <v>852.12</v>
      </c>
      <c r="K17" s="712">
        <v>11</v>
      </c>
      <c r="L17" s="713">
        <v>8</v>
      </c>
      <c r="M17" s="709">
        <v>7</v>
      </c>
      <c r="N17" s="714">
        <v>0</v>
      </c>
      <c r="O17" s="711">
        <v>34</v>
      </c>
      <c r="P17" s="696">
        <v>48</v>
      </c>
      <c r="Q17" s="715">
        <f t="shared" si="1"/>
        <v>1691.2800000000002</v>
      </c>
      <c r="R17" s="364">
        <v>13</v>
      </c>
      <c r="S17" s="383">
        <v>6</v>
      </c>
      <c r="T17" s="716">
        <f t="shared" si="2"/>
        <v>14</v>
      </c>
      <c r="U17" s="717">
        <v>90</v>
      </c>
      <c r="V17" s="718">
        <v>665</v>
      </c>
      <c r="W17" s="719">
        <v>6</v>
      </c>
      <c r="X17" s="99"/>
      <c r="Y17" s="99"/>
      <c r="Z17" s="99"/>
      <c r="AA17" s="99"/>
      <c r="AB17" s="99"/>
      <c r="AC17" s="99"/>
      <c r="AD17" s="99"/>
      <c r="AE17" s="99"/>
      <c r="AF17" s="99"/>
      <c r="AG17" s="99"/>
      <c r="AH17" s="99"/>
      <c r="AI17" s="99"/>
    </row>
    <row r="18" spans="1:35" s="100" customFormat="1" ht="51" customHeight="1">
      <c r="A18" s="424">
        <v>12</v>
      </c>
      <c r="B18" s="360" t="s">
        <v>288</v>
      </c>
      <c r="C18" s="426" t="s">
        <v>289</v>
      </c>
      <c r="D18" s="427" t="s">
        <v>273</v>
      </c>
      <c r="E18" s="708">
        <v>0.81</v>
      </c>
      <c r="F18" s="709">
        <v>4</v>
      </c>
      <c r="G18" s="710">
        <v>0</v>
      </c>
      <c r="H18" s="711">
        <v>17</v>
      </c>
      <c r="I18" s="696">
        <v>15</v>
      </c>
      <c r="J18" s="697">
        <f t="shared" si="0"/>
        <v>838.35</v>
      </c>
      <c r="K18" s="712">
        <v>10</v>
      </c>
      <c r="L18" s="713">
        <v>9</v>
      </c>
      <c r="M18" s="709">
        <v>9</v>
      </c>
      <c r="N18" s="714">
        <v>0</v>
      </c>
      <c r="O18" s="711">
        <v>35</v>
      </c>
      <c r="P18" s="696">
        <v>56</v>
      </c>
      <c r="Q18" s="715">
        <f t="shared" si="1"/>
        <v>1746.3600000000001</v>
      </c>
      <c r="R18" s="364">
        <v>15</v>
      </c>
      <c r="S18" s="383">
        <v>4</v>
      </c>
      <c r="T18" s="716">
        <f t="shared" si="2"/>
        <v>13</v>
      </c>
      <c r="U18" s="717">
        <v>89</v>
      </c>
      <c r="V18" s="718">
        <v>576</v>
      </c>
      <c r="W18" s="719">
        <v>19</v>
      </c>
      <c r="X18" s="99"/>
      <c r="Y18" s="99"/>
      <c r="Z18" s="99"/>
      <c r="AA18" s="99"/>
      <c r="AB18" s="99"/>
      <c r="AC18" s="99"/>
      <c r="AD18" s="99"/>
      <c r="AE18" s="99"/>
      <c r="AF18" s="99"/>
      <c r="AG18" s="99"/>
      <c r="AH18" s="99"/>
      <c r="AI18" s="99"/>
    </row>
    <row r="19" spans="1:35" s="100" customFormat="1" ht="51" customHeight="1">
      <c r="A19" s="424">
        <v>13</v>
      </c>
      <c r="B19" s="360" t="s">
        <v>444</v>
      </c>
      <c r="C19" s="426" t="s">
        <v>445</v>
      </c>
      <c r="D19" s="427" t="s">
        <v>312</v>
      </c>
      <c r="E19" s="708">
        <v>0.62</v>
      </c>
      <c r="F19" s="709">
        <v>16</v>
      </c>
      <c r="G19" s="710">
        <v>0</v>
      </c>
      <c r="H19" s="711">
        <v>23</v>
      </c>
      <c r="I19" s="696">
        <v>41</v>
      </c>
      <c r="J19" s="697">
        <f t="shared" si="0"/>
        <v>881.02</v>
      </c>
      <c r="K19" s="712">
        <v>15</v>
      </c>
      <c r="L19" s="713">
        <v>4</v>
      </c>
      <c r="M19" s="709">
        <v>15</v>
      </c>
      <c r="N19" s="714">
        <v>0</v>
      </c>
      <c r="O19" s="711">
        <v>44</v>
      </c>
      <c r="P19" s="696">
        <v>53</v>
      </c>
      <c r="Q19" s="715">
        <f t="shared" si="1"/>
        <v>1669.66</v>
      </c>
      <c r="R19" s="364">
        <v>11</v>
      </c>
      <c r="S19" s="383">
        <v>8</v>
      </c>
      <c r="T19" s="716">
        <f t="shared" si="2"/>
        <v>12</v>
      </c>
      <c r="U19" s="717">
        <v>88</v>
      </c>
      <c r="V19" s="718">
        <v>411</v>
      </c>
      <c r="W19" s="719">
        <v>24</v>
      </c>
      <c r="X19" s="99"/>
      <c r="Y19" s="99"/>
      <c r="Z19" s="99"/>
      <c r="AA19" s="99"/>
      <c r="AB19" s="99"/>
      <c r="AC19" s="99"/>
      <c r="AD19" s="99"/>
      <c r="AE19" s="99"/>
      <c r="AF19" s="99"/>
      <c r="AG19" s="99"/>
      <c r="AH19" s="99"/>
      <c r="AI19" s="99"/>
    </row>
    <row r="20" spans="1:35" s="100" customFormat="1" ht="51" customHeight="1">
      <c r="A20" s="424">
        <v>14</v>
      </c>
      <c r="B20" s="360" t="s">
        <v>333</v>
      </c>
      <c r="C20" s="426" t="s">
        <v>294</v>
      </c>
      <c r="D20" s="427" t="s">
        <v>295</v>
      </c>
      <c r="E20" s="708">
        <v>0.78</v>
      </c>
      <c r="F20" s="709">
        <v>8</v>
      </c>
      <c r="G20" s="710">
        <v>0</v>
      </c>
      <c r="H20" s="711">
        <v>18</v>
      </c>
      <c r="I20" s="696">
        <v>26</v>
      </c>
      <c r="J20" s="697">
        <f t="shared" si="0"/>
        <v>862.6800000000001</v>
      </c>
      <c r="K20" s="712">
        <v>13</v>
      </c>
      <c r="L20" s="713">
        <v>6</v>
      </c>
      <c r="M20" s="709">
        <v>12</v>
      </c>
      <c r="N20" s="714">
        <v>0</v>
      </c>
      <c r="O20" s="711">
        <v>37</v>
      </c>
      <c r="P20" s="696">
        <v>0</v>
      </c>
      <c r="Q20" s="715">
        <f t="shared" si="1"/>
        <v>1731.6000000000001</v>
      </c>
      <c r="R20" s="364">
        <v>14</v>
      </c>
      <c r="S20" s="383">
        <v>5</v>
      </c>
      <c r="T20" s="716">
        <f t="shared" si="2"/>
        <v>11</v>
      </c>
      <c r="U20" s="717">
        <v>87</v>
      </c>
      <c r="V20" s="718">
        <v>662</v>
      </c>
      <c r="W20" s="719">
        <v>7</v>
      </c>
      <c r="X20" s="99"/>
      <c r="Y20" s="99"/>
      <c r="Z20" s="99"/>
      <c r="AA20" s="99"/>
      <c r="AB20" s="99"/>
      <c r="AC20" s="99"/>
      <c r="AD20" s="99"/>
      <c r="AE20" s="99"/>
      <c r="AF20" s="99"/>
      <c r="AG20" s="99"/>
      <c r="AH20" s="99"/>
      <c r="AI20" s="99"/>
    </row>
    <row r="21" spans="1:23" ht="51" customHeight="1">
      <c r="A21" s="424">
        <v>15</v>
      </c>
      <c r="B21" s="367" t="s">
        <v>270</v>
      </c>
      <c r="C21" s="426" t="s">
        <v>296</v>
      </c>
      <c r="D21" s="427" t="s">
        <v>295</v>
      </c>
      <c r="E21" s="720">
        <v>0.8</v>
      </c>
      <c r="F21" s="709">
        <v>12</v>
      </c>
      <c r="G21" s="710">
        <v>0</v>
      </c>
      <c r="H21" s="711">
        <v>19</v>
      </c>
      <c r="I21" s="696">
        <v>43</v>
      </c>
      <c r="J21" s="697">
        <f t="shared" si="0"/>
        <v>946.4000000000001</v>
      </c>
      <c r="K21" s="712">
        <v>16</v>
      </c>
      <c r="L21" s="713">
        <v>3</v>
      </c>
      <c r="M21" s="709">
        <v>8</v>
      </c>
      <c r="N21" s="714">
        <v>0</v>
      </c>
      <c r="O21" s="711">
        <v>35</v>
      </c>
      <c r="P21" s="696">
        <v>12</v>
      </c>
      <c r="Q21" s="715">
        <f t="shared" si="1"/>
        <v>1689.6000000000001</v>
      </c>
      <c r="R21" s="364">
        <v>12</v>
      </c>
      <c r="S21" s="383">
        <v>7</v>
      </c>
      <c r="T21" s="716">
        <f t="shared" si="2"/>
        <v>10</v>
      </c>
      <c r="U21" s="717">
        <v>86</v>
      </c>
      <c r="V21" s="718">
        <v>666</v>
      </c>
      <c r="W21" s="719">
        <v>5</v>
      </c>
    </row>
    <row r="22" spans="1:33" s="100" customFormat="1" ht="51" customHeight="1">
      <c r="A22" s="424">
        <v>16</v>
      </c>
      <c r="B22" s="360" t="s">
        <v>321</v>
      </c>
      <c r="C22" s="426" t="s">
        <v>322</v>
      </c>
      <c r="D22" s="427" t="s">
        <v>305</v>
      </c>
      <c r="E22" s="708">
        <v>0.68</v>
      </c>
      <c r="F22" s="709">
        <v>15</v>
      </c>
      <c r="G22" s="710">
        <v>0</v>
      </c>
      <c r="H22" s="711">
        <v>21</v>
      </c>
      <c r="I22" s="696">
        <v>9</v>
      </c>
      <c r="J22" s="697">
        <f t="shared" si="0"/>
        <v>862.9200000000001</v>
      </c>
      <c r="K22" s="712">
        <v>14</v>
      </c>
      <c r="L22" s="713">
        <v>5</v>
      </c>
      <c r="M22" s="709">
        <v>16</v>
      </c>
      <c r="N22" s="714">
        <v>0</v>
      </c>
      <c r="O22" s="711">
        <v>51</v>
      </c>
      <c r="P22" s="696">
        <v>56</v>
      </c>
      <c r="Q22" s="715">
        <f t="shared" si="1"/>
        <v>2118.88</v>
      </c>
      <c r="R22" s="364">
        <v>17</v>
      </c>
      <c r="S22" s="383">
        <v>2</v>
      </c>
      <c r="T22" s="716">
        <f t="shared" si="2"/>
        <v>7</v>
      </c>
      <c r="U22" s="717">
        <v>85</v>
      </c>
      <c r="V22" s="718">
        <v>592</v>
      </c>
      <c r="W22" s="719">
        <v>16</v>
      </c>
      <c r="X22" s="99"/>
      <c r="Y22" s="99"/>
      <c r="Z22" s="99"/>
      <c r="AA22" s="99"/>
      <c r="AB22" s="99"/>
      <c r="AC22" s="99"/>
      <c r="AD22" s="99"/>
      <c r="AE22" s="99"/>
      <c r="AF22" s="99"/>
      <c r="AG22" s="99"/>
    </row>
    <row r="23" spans="1:35" s="100" customFormat="1" ht="51" customHeight="1">
      <c r="A23" s="424">
        <v>17</v>
      </c>
      <c r="B23" s="360" t="s">
        <v>331</v>
      </c>
      <c r="C23" s="426" t="s">
        <v>327</v>
      </c>
      <c r="D23" s="427" t="s">
        <v>277</v>
      </c>
      <c r="E23" s="708">
        <v>0.62</v>
      </c>
      <c r="F23" s="709">
        <v>18</v>
      </c>
      <c r="G23" s="710">
        <v>0</v>
      </c>
      <c r="H23" s="711">
        <v>28</v>
      </c>
      <c r="I23" s="696">
        <v>27</v>
      </c>
      <c r="J23" s="697">
        <f t="shared" si="0"/>
        <v>1058.34</v>
      </c>
      <c r="K23" s="712">
        <v>17</v>
      </c>
      <c r="L23" s="713">
        <v>2</v>
      </c>
      <c r="M23" s="709">
        <v>17</v>
      </c>
      <c r="N23" s="714">
        <v>0</v>
      </c>
      <c r="O23" s="711">
        <v>54</v>
      </c>
      <c r="P23" s="696">
        <v>20</v>
      </c>
      <c r="Q23" s="715">
        <f t="shared" si="1"/>
        <v>2021.2</v>
      </c>
      <c r="R23" s="364">
        <v>16</v>
      </c>
      <c r="S23" s="383">
        <v>3</v>
      </c>
      <c r="T23" s="716">
        <f t="shared" si="2"/>
        <v>5</v>
      </c>
      <c r="U23" s="717">
        <v>84</v>
      </c>
      <c r="V23" s="718">
        <v>658</v>
      </c>
      <c r="W23" s="719">
        <v>8</v>
      </c>
      <c r="X23" s="99"/>
      <c r="Y23" s="99"/>
      <c r="Z23" s="99"/>
      <c r="AA23" s="99"/>
      <c r="AB23" s="99"/>
      <c r="AC23" s="99"/>
      <c r="AD23" s="99"/>
      <c r="AE23" s="99"/>
      <c r="AF23" s="99"/>
      <c r="AG23" s="99"/>
      <c r="AH23" s="99"/>
      <c r="AI23" s="99"/>
    </row>
    <row r="24" spans="1:33" s="100" customFormat="1" ht="51" customHeight="1">
      <c r="A24" s="424">
        <v>18</v>
      </c>
      <c r="B24" s="360" t="s">
        <v>498</v>
      </c>
      <c r="C24" s="426" t="s">
        <v>499</v>
      </c>
      <c r="D24" s="427" t="s">
        <v>301</v>
      </c>
      <c r="E24" s="708">
        <v>0.69</v>
      </c>
      <c r="F24" s="709">
        <v>17</v>
      </c>
      <c r="G24" s="710">
        <v>0</v>
      </c>
      <c r="H24" s="711">
        <v>26</v>
      </c>
      <c r="I24" s="696">
        <v>13</v>
      </c>
      <c r="J24" s="697">
        <f t="shared" si="0"/>
        <v>1085.37</v>
      </c>
      <c r="K24" s="712">
        <v>18</v>
      </c>
      <c r="L24" s="713">
        <v>1</v>
      </c>
      <c r="M24" s="709">
        <v>18</v>
      </c>
      <c r="N24" s="714">
        <v>1</v>
      </c>
      <c r="O24" s="711">
        <v>1</v>
      </c>
      <c r="P24" s="696">
        <v>25</v>
      </c>
      <c r="Q24" s="715">
        <f t="shared" si="1"/>
        <v>2542.6499999999996</v>
      </c>
      <c r="R24" s="364">
        <v>18</v>
      </c>
      <c r="S24" s="383">
        <v>1</v>
      </c>
      <c r="T24" s="716">
        <f t="shared" si="2"/>
        <v>2</v>
      </c>
      <c r="U24" s="717">
        <v>83</v>
      </c>
      <c r="V24" s="718">
        <v>148</v>
      </c>
      <c r="W24" s="719">
        <v>36</v>
      </c>
      <c r="X24" s="99"/>
      <c r="Y24" s="99"/>
      <c r="Z24" s="99"/>
      <c r="AA24" s="99"/>
      <c r="AB24" s="99"/>
      <c r="AC24" s="99"/>
      <c r="AD24" s="99"/>
      <c r="AE24" s="99"/>
      <c r="AF24" s="99"/>
      <c r="AG24" s="99"/>
    </row>
    <row r="25" spans="1:37" s="100" customFormat="1" ht="51" customHeight="1">
      <c r="A25" s="424">
        <v>19</v>
      </c>
      <c r="B25" s="360" t="s">
        <v>297</v>
      </c>
      <c r="C25" s="426" t="s">
        <v>294</v>
      </c>
      <c r="D25" s="427" t="s">
        <v>295</v>
      </c>
      <c r="E25" s="708">
        <v>0.79</v>
      </c>
      <c r="F25" s="709"/>
      <c r="G25" s="710"/>
      <c r="H25" s="711"/>
      <c r="I25" s="696"/>
      <c r="J25" s="721" t="s">
        <v>547</v>
      </c>
      <c r="K25" s="722"/>
      <c r="L25" s="383"/>
      <c r="M25" s="723"/>
      <c r="N25" s="724"/>
      <c r="O25" s="725"/>
      <c r="P25" s="726"/>
      <c r="Q25" s="721" t="s">
        <v>547</v>
      </c>
      <c r="R25" s="364"/>
      <c r="S25" s="383"/>
      <c r="T25" s="716"/>
      <c r="U25" s="717"/>
      <c r="V25" s="718">
        <v>612</v>
      </c>
      <c r="W25" s="719">
        <v>13</v>
      </c>
      <c r="X25" s="99"/>
      <c r="Y25" s="99"/>
      <c r="Z25" s="99"/>
      <c r="AA25" s="99"/>
      <c r="AB25" s="99"/>
      <c r="AC25" s="99"/>
      <c r="AD25" s="99"/>
      <c r="AE25" s="99"/>
      <c r="AF25" s="99"/>
      <c r="AG25" s="99"/>
      <c r="AH25" s="99"/>
      <c r="AI25" s="99"/>
      <c r="AJ25" s="99"/>
      <c r="AK25" s="99"/>
    </row>
    <row r="26" spans="1:33" s="100" customFormat="1" ht="51" customHeight="1">
      <c r="A26" s="424">
        <v>20</v>
      </c>
      <c r="B26" s="360" t="s">
        <v>271</v>
      </c>
      <c r="C26" s="441" t="s">
        <v>294</v>
      </c>
      <c r="D26" s="427" t="s">
        <v>295</v>
      </c>
      <c r="E26" s="708">
        <v>0.77</v>
      </c>
      <c r="F26" s="709"/>
      <c r="G26" s="710"/>
      <c r="H26" s="711"/>
      <c r="I26" s="696"/>
      <c r="J26" s="721" t="s">
        <v>547</v>
      </c>
      <c r="K26" s="722"/>
      <c r="L26" s="383"/>
      <c r="M26" s="723"/>
      <c r="N26" s="727"/>
      <c r="O26" s="725"/>
      <c r="P26" s="726"/>
      <c r="Q26" s="721" t="s">
        <v>547</v>
      </c>
      <c r="R26" s="364"/>
      <c r="S26" s="383"/>
      <c r="T26" s="716"/>
      <c r="U26" s="717"/>
      <c r="V26" s="718">
        <v>636</v>
      </c>
      <c r="W26" s="719">
        <v>10</v>
      </c>
      <c r="X26" s="99"/>
      <c r="Y26" s="99"/>
      <c r="Z26" s="99"/>
      <c r="AA26" s="99"/>
      <c r="AB26" s="99"/>
      <c r="AC26" s="99"/>
      <c r="AD26" s="99"/>
      <c r="AE26" s="99"/>
      <c r="AF26" s="99"/>
      <c r="AG26" s="99"/>
    </row>
    <row r="27" spans="1:35" s="100" customFormat="1" ht="51" customHeight="1">
      <c r="A27" s="424">
        <v>21</v>
      </c>
      <c r="B27" s="360" t="s">
        <v>274</v>
      </c>
      <c r="C27" s="426" t="s">
        <v>300</v>
      </c>
      <c r="D27" s="427" t="s">
        <v>301</v>
      </c>
      <c r="E27" s="708">
        <v>0.77</v>
      </c>
      <c r="F27" s="709"/>
      <c r="G27" s="710"/>
      <c r="H27" s="711"/>
      <c r="I27" s="696"/>
      <c r="J27" s="721" t="s">
        <v>547</v>
      </c>
      <c r="K27" s="722"/>
      <c r="L27" s="383"/>
      <c r="M27" s="723"/>
      <c r="N27" s="724"/>
      <c r="O27" s="725"/>
      <c r="P27" s="726"/>
      <c r="Q27" s="721" t="s">
        <v>547</v>
      </c>
      <c r="R27" s="364"/>
      <c r="S27" s="383"/>
      <c r="T27" s="716"/>
      <c r="U27" s="717"/>
      <c r="V27" s="718">
        <v>400</v>
      </c>
      <c r="W27" s="719">
        <v>25</v>
      </c>
      <c r="X27" s="99"/>
      <c r="Y27" s="99"/>
      <c r="Z27" s="99"/>
      <c r="AA27" s="99"/>
      <c r="AB27" s="99"/>
      <c r="AC27" s="99"/>
      <c r="AD27" s="99"/>
      <c r="AE27" s="99"/>
      <c r="AF27" s="99"/>
      <c r="AG27" s="99"/>
      <c r="AH27" s="99"/>
      <c r="AI27" s="99"/>
    </row>
    <row r="28" spans="1:35" s="100" customFormat="1" ht="51" customHeight="1">
      <c r="A28" s="424">
        <v>22</v>
      </c>
      <c r="B28" s="360" t="s">
        <v>302</v>
      </c>
      <c r="C28" s="426" t="s">
        <v>303</v>
      </c>
      <c r="D28" s="427" t="s">
        <v>295</v>
      </c>
      <c r="E28" s="708">
        <v>0.76</v>
      </c>
      <c r="F28" s="709"/>
      <c r="G28" s="710"/>
      <c r="H28" s="711"/>
      <c r="I28" s="696"/>
      <c r="J28" s="721" t="s">
        <v>547</v>
      </c>
      <c r="K28" s="722"/>
      <c r="L28" s="383"/>
      <c r="M28" s="723"/>
      <c r="N28" s="724"/>
      <c r="O28" s="725"/>
      <c r="P28" s="726"/>
      <c r="Q28" s="721" t="s">
        <v>547</v>
      </c>
      <c r="R28" s="364"/>
      <c r="S28" s="383"/>
      <c r="T28" s="716"/>
      <c r="U28" s="717"/>
      <c r="V28" s="718">
        <v>592</v>
      </c>
      <c r="W28" s="719">
        <v>17</v>
      </c>
      <c r="X28" s="99"/>
      <c r="Y28" s="99"/>
      <c r="Z28" s="99"/>
      <c r="AA28" s="99"/>
      <c r="AB28" s="99"/>
      <c r="AC28" s="99"/>
      <c r="AD28" s="99"/>
      <c r="AE28" s="99"/>
      <c r="AF28" s="99"/>
      <c r="AG28" s="99"/>
      <c r="AH28" s="99"/>
      <c r="AI28" s="99"/>
    </row>
    <row r="29" spans="1:23" ht="51" customHeight="1">
      <c r="A29" s="424">
        <v>23</v>
      </c>
      <c r="B29" s="360" t="s">
        <v>286</v>
      </c>
      <c r="C29" s="426" t="s">
        <v>306</v>
      </c>
      <c r="D29" s="427" t="s">
        <v>281</v>
      </c>
      <c r="E29" s="708">
        <v>0.74</v>
      </c>
      <c r="F29" s="709"/>
      <c r="G29" s="710"/>
      <c r="H29" s="711"/>
      <c r="I29" s="696"/>
      <c r="J29" s="721" t="s">
        <v>547</v>
      </c>
      <c r="K29" s="722"/>
      <c r="L29" s="383"/>
      <c r="M29" s="723"/>
      <c r="N29" s="724"/>
      <c r="O29" s="725"/>
      <c r="P29" s="726"/>
      <c r="Q29" s="721" t="s">
        <v>547</v>
      </c>
      <c r="R29" s="364"/>
      <c r="S29" s="383"/>
      <c r="T29" s="716"/>
      <c r="U29" s="717"/>
      <c r="V29" s="728">
        <v>633</v>
      </c>
      <c r="W29" s="719">
        <v>11</v>
      </c>
    </row>
    <row r="30" spans="1:35" s="100" customFormat="1" ht="51" customHeight="1">
      <c r="A30" s="424">
        <v>24</v>
      </c>
      <c r="B30" s="360" t="s">
        <v>307</v>
      </c>
      <c r="C30" s="426" t="s">
        <v>308</v>
      </c>
      <c r="D30" s="427" t="s">
        <v>273</v>
      </c>
      <c r="E30" s="708">
        <v>0.73</v>
      </c>
      <c r="F30" s="709"/>
      <c r="G30" s="710"/>
      <c r="H30" s="711"/>
      <c r="I30" s="696"/>
      <c r="J30" s="721" t="s">
        <v>547</v>
      </c>
      <c r="K30" s="722"/>
      <c r="L30" s="383"/>
      <c r="M30" s="723"/>
      <c r="N30" s="724"/>
      <c r="O30" s="725"/>
      <c r="P30" s="726"/>
      <c r="Q30" s="721" t="s">
        <v>547</v>
      </c>
      <c r="R30" s="364"/>
      <c r="S30" s="383"/>
      <c r="T30" s="716"/>
      <c r="U30" s="717"/>
      <c r="V30" s="718">
        <v>607</v>
      </c>
      <c r="W30" s="719">
        <v>14</v>
      </c>
      <c r="X30" s="99"/>
      <c r="Y30" s="99"/>
      <c r="Z30" s="99"/>
      <c r="AA30" s="99"/>
      <c r="AB30" s="99"/>
      <c r="AC30" s="99"/>
      <c r="AD30" s="99"/>
      <c r="AE30" s="99"/>
      <c r="AF30" s="99"/>
      <c r="AG30" s="99"/>
      <c r="AH30" s="99"/>
      <c r="AI30" s="99"/>
    </row>
    <row r="31" spans="1:33" s="100" customFormat="1" ht="51" customHeight="1">
      <c r="A31" s="424">
        <v>25</v>
      </c>
      <c r="B31" s="367" t="s">
        <v>310</v>
      </c>
      <c r="C31" s="426" t="s">
        <v>311</v>
      </c>
      <c r="D31" s="427" t="s">
        <v>312</v>
      </c>
      <c r="E31" s="708">
        <v>0.71</v>
      </c>
      <c r="F31" s="728"/>
      <c r="G31" s="729"/>
      <c r="H31" s="711"/>
      <c r="I31" s="730"/>
      <c r="J31" s="721" t="s">
        <v>655</v>
      </c>
      <c r="K31" s="722"/>
      <c r="L31" s="383"/>
      <c r="M31" s="723"/>
      <c r="N31" s="727"/>
      <c r="O31" s="725"/>
      <c r="P31" s="726"/>
      <c r="Q31" s="721" t="s">
        <v>655</v>
      </c>
      <c r="R31" s="364"/>
      <c r="S31" s="383"/>
      <c r="T31" s="716"/>
      <c r="U31" s="717"/>
      <c r="V31" s="718">
        <v>599</v>
      </c>
      <c r="W31" s="719">
        <v>15</v>
      </c>
      <c r="X31" s="99"/>
      <c r="Y31" s="99"/>
      <c r="Z31" s="99"/>
      <c r="AA31" s="99"/>
      <c r="AB31" s="99"/>
      <c r="AC31" s="99"/>
      <c r="AD31" s="99"/>
      <c r="AE31" s="99"/>
      <c r="AF31" s="99"/>
      <c r="AG31" s="99"/>
    </row>
    <row r="32" spans="1:23" ht="51" customHeight="1">
      <c r="A32" s="424">
        <v>26</v>
      </c>
      <c r="B32" s="367" t="s">
        <v>279</v>
      </c>
      <c r="C32" s="426" t="s">
        <v>313</v>
      </c>
      <c r="D32" s="427" t="s">
        <v>305</v>
      </c>
      <c r="E32" s="708">
        <v>0.7</v>
      </c>
      <c r="F32" s="709"/>
      <c r="G32" s="710"/>
      <c r="H32" s="711"/>
      <c r="I32" s="696"/>
      <c r="J32" s="721" t="s">
        <v>655</v>
      </c>
      <c r="K32" s="722"/>
      <c r="L32" s="383"/>
      <c r="M32" s="723"/>
      <c r="N32" s="724"/>
      <c r="O32" s="725"/>
      <c r="P32" s="726"/>
      <c r="Q32" s="721" t="s">
        <v>655</v>
      </c>
      <c r="R32" s="364"/>
      <c r="S32" s="383"/>
      <c r="T32" s="716"/>
      <c r="U32" s="717"/>
      <c r="V32" s="718">
        <v>468</v>
      </c>
      <c r="W32" s="719">
        <v>23</v>
      </c>
    </row>
    <row r="33" spans="1:35" s="100" customFormat="1" ht="51" customHeight="1">
      <c r="A33" s="424">
        <v>27</v>
      </c>
      <c r="B33" s="360" t="s">
        <v>283</v>
      </c>
      <c r="C33" s="426" t="s">
        <v>284</v>
      </c>
      <c r="D33" s="427" t="s">
        <v>317</v>
      </c>
      <c r="E33" s="708">
        <v>0.69</v>
      </c>
      <c r="F33" s="731"/>
      <c r="G33" s="732"/>
      <c r="H33" s="711"/>
      <c r="I33" s="733"/>
      <c r="J33" s="721" t="s">
        <v>656</v>
      </c>
      <c r="K33" s="722"/>
      <c r="L33" s="383"/>
      <c r="M33" s="734"/>
      <c r="N33" s="735"/>
      <c r="O33" s="725"/>
      <c r="P33" s="736"/>
      <c r="Q33" s="721" t="s">
        <v>656</v>
      </c>
      <c r="R33" s="364"/>
      <c r="S33" s="383"/>
      <c r="T33" s="716"/>
      <c r="U33" s="717"/>
      <c r="V33" s="718">
        <v>316</v>
      </c>
      <c r="W33" s="719">
        <v>29</v>
      </c>
      <c r="X33" s="99"/>
      <c r="Y33" s="99"/>
      <c r="Z33" s="99"/>
      <c r="AA33" s="99"/>
      <c r="AB33" s="99"/>
      <c r="AC33" s="99"/>
      <c r="AD33" s="99"/>
      <c r="AE33" s="99"/>
      <c r="AF33" s="99"/>
      <c r="AG33" s="99"/>
      <c r="AH33" s="99"/>
      <c r="AI33" s="99"/>
    </row>
    <row r="34" spans="1:23" ht="51" customHeight="1">
      <c r="A34" s="424">
        <v>28</v>
      </c>
      <c r="B34" s="360" t="s">
        <v>285</v>
      </c>
      <c r="C34" s="426" t="s">
        <v>318</v>
      </c>
      <c r="D34" s="427" t="s">
        <v>319</v>
      </c>
      <c r="E34" s="720">
        <v>0.69</v>
      </c>
      <c r="F34" s="709"/>
      <c r="G34" s="710"/>
      <c r="H34" s="711"/>
      <c r="I34" s="696"/>
      <c r="J34" s="721" t="s">
        <v>656</v>
      </c>
      <c r="K34" s="722"/>
      <c r="L34" s="383"/>
      <c r="M34" s="723"/>
      <c r="N34" s="724"/>
      <c r="O34" s="725"/>
      <c r="P34" s="726"/>
      <c r="Q34" s="721" t="s">
        <v>656</v>
      </c>
      <c r="R34" s="364"/>
      <c r="S34" s="383"/>
      <c r="T34" s="716"/>
      <c r="U34" s="717"/>
      <c r="V34" s="718">
        <v>506</v>
      </c>
      <c r="W34" s="719">
        <v>22</v>
      </c>
    </row>
    <row r="35" spans="1:23" ht="51" customHeight="1">
      <c r="A35" s="424">
        <v>29</v>
      </c>
      <c r="B35" s="367" t="s">
        <v>323</v>
      </c>
      <c r="C35" s="426" t="s">
        <v>324</v>
      </c>
      <c r="D35" s="427" t="s">
        <v>657</v>
      </c>
      <c r="E35" s="708">
        <v>0.68</v>
      </c>
      <c r="F35" s="709"/>
      <c r="G35" s="710"/>
      <c r="H35" s="711"/>
      <c r="I35" s="696"/>
      <c r="J35" s="721" t="s">
        <v>547</v>
      </c>
      <c r="K35" s="722"/>
      <c r="L35" s="383"/>
      <c r="M35" s="723"/>
      <c r="N35" s="724"/>
      <c r="O35" s="725"/>
      <c r="P35" s="726"/>
      <c r="Q35" s="721" t="s">
        <v>547</v>
      </c>
      <c r="R35" s="364"/>
      <c r="S35" s="383"/>
      <c r="T35" s="716"/>
      <c r="U35" s="717"/>
      <c r="V35" s="718">
        <v>144</v>
      </c>
      <c r="W35" s="719">
        <v>37</v>
      </c>
    </row>
    <row r="36" spans="1:35" s="100" customFormat="1" ht="51" customHeight="1">
      <c r="A36" s="424">
        <v>30</v>
      </c>
      <c r="B36" s="367" t="s">
        <v>334</v>
      </c>
      <c r="C36" s="426" t="s">
        <v>329</v>
      </c>
      <c r="D36" s="427" t="s">
        <v>295</v>
      </c>
      <c r="E36" s="708">
        <v>0.64</v>
      </c>
      <c r="F36" s="709"/>
      <c r="G36" s="710"/>
      <c r="H36" s="711"/>
      <c r="I36" s="696"/>
      <c r="J36" s="721" t="s">
        <v>547</v>
      </c>
      <c r="K36" s="722"/>
      <c r="L36" s="383"/>
      <c r="M36" s="723"/>
      <c r="N36" s="724"/>
      <c r="O36" s="737"/>
      <c r="P36" s="726"/>
      <c r="Q36" s="721" t="s">
        <v>547</v>
      </c>
      <c r="R36" s="364"/>
      <c r="S36" s="383"/>
      <c r="T36" s="716"/>
      <c r="U36" s="717"/>
      <c r="V36" s="718">
        <v>90</v>
      </c>
      <c r="W36" s="719">
        <v>40</v>
      </c>
      <c r="X36" s="99"/>
      <c r="Y36" s="99"/>
      <c r="Z36" s="99"/>
      <c r="AA36" s="99"/>
      <c r="AB36" s="99"/>
      <c r="AC36" s="99"/>
      <c r="AD36" s="99"/>
      <c r="AE36" s="99"/>
      <c r="AF36" s="99"/>
      <c r="AG36" s="99"/>
      <c r="AH36" s="99"/>
      <c r="AI36" s="99"/>
    </row>
    <row r="37" spans="1:33" s="100" customFormat="1" ht="51" customHeight="1">
      <c r="A37" s="424">
        <v>31</v>
      </c>
      <c r="B37" s="367" t="s">
        <v>332</v>
      </c>
      <c r="C37" s="441" t="s">
        <v>329</v>
      </c>
      <c r="D37" s="427" t="s">
        <v>269</v>
      </c>
      <c r="E37" s="720">
        <v>0.62</v>
      </c>
      <c r="F37" s="709"/>
      <c r="G37" s="710"/>
      <c r="H37" s="737"/>
      <c r="I37" s="696"/>
      <c r="J37" s="721" t="s">
        <v>547</v>
      </c>
      <c r="K37" s="738"/>
      <c r="L37" s="739"/>
      <c r="M37" s="740"/>
      <c r="N37" s="741"/>
      <c r="O37" s="742"/>
      <c r="P37" s="743"/>
      <c r="Q37" s="721" t="s">
        <v>547</v>
      </c>
      <c r="R37" s="744"/>
      <c r="S37" s="745"/>
      <c r="T37" s="716"/>
      <c r="U37" s="717"/>
      <c r="V37" s="718">
        <v>170</v>
      </c>
      <c r="W37" s="719">
        <v>32</v>
      </c>
      <c r="X37" s="99"/>
      <c r="Y37" s="99"/>
      <c r="Z37" s="99"/>
      <c r="AA37" s="99"/>
      <c r="AB37" s="99"/>
      <c r="AC37" s="99"/>
      <c r="AD37" s="99"/>
      <c r="AE37" s="99"/>
      <c r="AF37" s="99"/>
      <c r="AG37" s="99"/>
    </row>
    <row r="38" spans="1:33" s="100" customFormat="1" ht="51" customHeight="1">
      <c r="A38" s="424">
        <v>32</v>
      </c>
      <c r="B38" s="367" t="s">
        <v>282</v>
      </c>
      <c r="C38" s="426" t="s">
        <v>330</v>
      </c>
      <c r="D38" s="427" t="s">
        <v>295</v>
      </c>
      <c r="E38" s="708">
        <v>0.65</v>
      </c>
      <c r="F38" s="709"/>
      <c r="G38" s="710"/>
      <c r="H38" s="737"/>
      <c r="I38" s="696"/>
      <c r="J38" s="721" t="s">
        <v>550</v>
      </c>
      <c r="K38" s="738"/>
      <c r="L38" s="739"/>
      <c r="M38" s="740"/>
      <c r="N38" s="741"/>
      <c r="O38" s="742"/>
      <c r="P38" s="743"/>
      <c r="Q38" s="721" t="s">
        <v>550</v>
      </c>
      <c r="R38" s="744"/>
      <c r="S38" s="745"/>
      <c r="T38" s="716"/>
      <c r="U38" s="717">
        <v>91</v>
      </c>
      <c r="V38" s="718">
        <v>732</v>
      </c>
      <c r="W38" s="719">
        <v>1</v>
      </c>
      <c r="X38" s="99"/>
      <c r="Y38" s="99"/>
      <c r="Z38" s="99"/>
      <c r="AA38" s="99"/>
      <c r="AB38" s="99"/>
      <c r="AC38" s="99"/>
      <c r="AD38" s="99"/>
      <c r="AE38" s="99"/>
      <c r="AF38" s="99"/>
      <c r="AG38" s="99"/>
    </row>
    <row r="39" spans="1:35" s="100" customFormat="1" ht="51" customHeight="1" thickBot="1">
      <c r="A39" s="424"/>
      <c r="B39" s="360"/>
      <c r="C39" s="426"/>
      <c r="D39" s="427"/>
      <c r="E39" s="708"/>
      <c r="F39" s="709"/>
      <c r="G39" s="710"/>
      <c r="H39" s="737"/>
      <c r="I39" s="696"/>
      <c r="J39" s="746"/>
      <c r="K39" s="747"/>
      <c r="L39" s="745"/>
      <c r="M39" s="728"/>
      <c r="N39" s="748"/>
      <c r="O39" s="737"/>
      <c r="P39" s="730"/>
      <c r="Q39" s="746"/>
      <c r="R39" s="749"/>
      <c r="S39" s="745"/>
      <c r="T39" s="716"/>
      <c r="U39" s="717"/>
      <c r="V39" s="718"/>
      <c r="W39" s="719"/>
      <c r="X39" s="99"/>
      <c r="Y39" s="99"/>
      <c r="Z39" s="99"/>
      <c r="AA39" s="99"/>
      <c r="AB39" s="99"/>
      <c r="AC39" s="99"/>
      <c r="AD39" s="99"/>
      <c r="AE39" s="99"/>
      <c r="AF39" s="99"/>
      <c r="AG39" s="99"/>
      <c r="AH39" s="99"/>
      <c r="AI39" s="99"/>
    </row>
    <row r="40" spans="1:40" s="100" customFormat="1" ht="45.75" customHeight="1" thickTop="1">
      <c r="A40" s="455"/>
      <c r="B40" s="456" t="s">
        <v>452</v>
      </c>
      <c r="C40" s="457"/>
      <c r="D40" s="458"/>
      <c r="E40" s="459"/>
      <c r="F40" s="460"/>
      <c r="G40" s="461"/>
      <c r="H40" s="462"/>
      <c r="I40" s="463"/>
      <c r="J40" s="464"/>
      <c r="K40" s="465"/>
      <c r="L40" s="460"/>
      <c r="M40" s="460"/>
      <c r="N40" s="464"/>
      <c r="O40" s="462"/>
      <c r="P40" s="464"/>
      <c r="Q40" s="750"/>
      <c r="R40" s="751"/>
      <c r="S40" s="460"/>
      <c r="T40" s="750"/>
      <c r="U40" s="464"/>
      <c r="V40" s="462"/>
      <c r="W40" s="752"/>
      <c r="X40" s="753"/>
      <c r="Y40" s="754"/>
      <c r="Z40" s="755"/>
      <c r="AA40" s="755"/>
      <c r="AB40" s="756"/>
      <c r="AC40" s="757"/>
      <c r="AD40" s="99"/>
      <c r="AE40" s="99"/>
      <c r="AF40" s="99"/>
      <c r="AG40" s="99"/>
      <c r="AH40" s="99"/>
      <c r="AI40" s="99"/>
      <c r="AJ40" s="99"/>
      <c r="AK40" s="99"/>
      <c r="AL40" s="99"/>
      <c r="AM40" s="99"/>
      <c r="AN40" s="99"/>
    </row>
    <row r="41" spans="1:42" s="100" customFormat="1" ht="45.75" customHeight="1">
      <c r="A41" s="467"/>
      <c r="B41" s="1345" t="s">
        <v>454</v>
      </c>
      <c r="C41" s="1345"/>
      <c r="D41" s="1345"/>
      <c r="E41" s="1345"/>
      <c r="F41" s="1345"/>
      <c r="G41" s="1345"/>
      <c r="H41" s="1345"/>
      <c r="I41" s="1345"/>
      <c r="J41" s="1345"/>
      <c r="K41" s="1345"/>
      <c r="L41" s="1345"/>
      <c r="M41" s="1345"/>
      <c r="N41" s="1345"/>
      <c r="O41" s="758"/>
      <c r="P41" s="759"/>
      <c r="Q41" s="1346" t="s">
        <v>658</v>
      </c>
      <c r="R41" s="1346"/>
      <c r="S41" s="1346"/>
      <c r="T41" s="755"/>
      <c r="U41" s="759"/>
      <c r="V41" s="758"/>
      <c r="W41" s="760"/>
      <c r="X41" s="753"/>
      <c r="Y41" s="754"/>
      <c r="Z41" s="755"/>
      <c r="AA41" s="755"/>
      <c r="AB41" s="756"/>
      <c r="AC41" s="757"/>
      <c r="AD41" s="99"/>
      <c r="AE41" s="99"/>
      <c r="AF41" s="99"/>
      <c r="AG41" s="99"/>
      <c r="AH41" s="99"/>
      <c r="AI41" s="99"/>
      <c r="AJ41" s="99"/>
      <c r="AK41" s="99"/>
      <c r="AL41" s="99"/>
      <c r="AM41" s="99"/>
      <c r="AN41" s="99"/>
      <c r="AO41" s="99"/>
      <c r="AP41" s="99"/>
    </row>
    <row r="42" spans="1:42" s="100" customFormat="1" ht="45.75" customHeight="1">
      <c r="A42" s="467"/>
      <c r="B42" s="1347" t="s">
        <v>456</v>
      </c>
      <c r="C42" s="1347"/>
      <c r="D42" s="1347"/>
      <c r="E42" s="1347"/>
      <c r="F42" s="1347"/>
      <c r="G42" s="1347"/>
      <c r="H42" s="1347"/>
      <c r="I42" s="1347"/>
      <c r="J42" s="1347"/>
      <c r="K42" s="1347"/>
      <c r="L42" s="1347"/>
      <c r="M42" s="1347"/>
      <c r="N42" s="1347"/>
      <c r="O42" s="761"/>
      <c r="P42" s="759"/>
      <c r="Q42" s="761"/>
      <c r="R42" s="761"/>
      <c r="S42" s="761"/>
      <c r="T42" s="753"/>
      <c r="U42" s="759"/>
      <c r="V42" s="758"/>
      <c r="W42" s="760"/>
      <c r="X42" s="753"/>
      <c r="Y42" s="753"/>
      <c r="Z42" s="755"/>
      <c r="AA42" s="755"/>
      <c r="AB42" s="756"/>
      <c r="AC42" s="757"/>
      <c r="AD42" s="99"/>
      <c r="AE42" s="99"/>
      <c r="AF42" s="99"/>
      <c r="AG42" s="99"/>
      <c r="AH42" s="99"/>
      <c r="AI42" s="99"/>
      <c r="AJ42" s="99"/>
      <c r="AK42" s="99"/>
      <c r="AL42" s="99"/>
      <c r="AM42" s="99"/>
      <c r="AN42" s="99"/>
      <c r="AO42" s="99"/>
      <c r="AP42" s="99"/>
    </row>
    <row r="43" spans="1:42" s="100" customFormat="1" ht="45.75" customHeight="1" thickBot="1">
      <c r="A43" s="472"/>
      <c r="B43" s="1348" t="s">
        <v>458</v>
      </c>
      <c r="C43" s="1348"/>
      <c r="D43" s="1348"/>
      <c r="E43" s="1348"/>
      <c r="F43" s="1348"/>
      <c r="G43" s="1348"/>
      <c r="H43" s="1348"/>
      <c r="I43" s="1348"/>
      <c r="J43" s="1348"/>
      <c r="K43" s="1348"/>
      <c r="L43" s="1348"/>
      <c r="M43" s="1348"/>
      <c r="N43" s="1348"/>
      <c r="O43" s="762"/>
      <c r="P43" s="763"/>
      <c r="Q43" s="1349" t="s">
        <v>658</v>
      </c>
      <c r="R43" s="1349"/>
      <c r="S43" s="1349"/>
      <c r="T43" s="764"/>
      <c r="U43" s="763"/>
      <c r="V43" s="762"/>
      <c r="W43" s="765"/>
      <c r="X43" s="753"/>
      <c r="Y43" s="753"/>
      <c r="Z43" s="755"/>
      <c r="AA43" s="755"/>
      <c r="AB43" s="756"/>
      <c r="AC43" s="757"/>
      <c r="AD43" s="99"/>
      <c r="AE43" s="99"/>
      <c r="AF43" s="99"/>
      <c r="AG43" s="99"/>
      <c r="AH43" s="99"/>
      <c r="AI43" s="99"/>
      <c r="AJ43" s="99"/>
      <c r="AK43" s="99"/>
      <c r="AL43" s="99"/>
      <c r="AM43" s="99"/>
      <c r="AN43" s="99"/>
      <c r="AO43" s="99"/>
      <c r="AP43" s="99"/>
    </row>
    <row r="44" spans="1:23" ht="15" thickTop="1">
      <c r="A44" s="548"/>
      <c r="B44" s="548"/>
      <c r="C44" s="548"/>
      <c r="D44" s="548"/>
      <c r="E44" s="548"/>
      <c r="F44" s="548"/>
      <c r="G44" s="548"/>
      <c r="H44" s="548"/>
      <c r="I44" s="548"/>
      <c r="J44" s="548"/>
      <c r="K44" s="548"/>
      <c r="L44" s="548"/>
      <c r="M44" s="548"/>
      <c r="N44" s="548"/>
      <c r="O44" s="548"/>
      <c r="P44" s="548"/>
      <c r="Q44" s="548"/>
      <c r="R44" s="548"/>
      <c r="S44" s="548"/>
      <c r="T44" s="548"/>
      <c r="U44" s="548"/>
      <c r="V44" s="548"/>
      <c r="W44" s="548"/>
    </row>
    <row r="45" spans="1:23" ht="14.25">
      <c r="A45" s="548"/>
      <c r="B45" s="548"/>
      <c r="C45" s="548"/>
      <c r="D45" s="548"/>
      <c r="E45" s="548"/>
      <c r="F45" s="548"/>
      <c r="G45" s="548"/>
      <c r="H45" s="548"/>
      <c r="I45" s="548"/>
      <c r="J45" s="548"/>
      <c r="K45" s="548"/>
      <c r="L45" s="548"/>
      <c r="M45" s="548"/>
      <c r="N45" s="548"/>
      <c r="O45" s="548"/>
      <c r="P45" s="548"/>
      <c r="Q45" s="548"/>
      <c r="R45" s="548"/>
      <c r="S45" s="548"/>
      <c r="T45" s="548"/>
      <c r="U45" s="548"/>
      <c r="V45" s="548"/>
      <c r="W45" s="548"/>
    </row>
    <row r="46" spans="1:23" ht="14.25">
      <c r="A46" s="548"/>
      <c r="B46" s="548"/>
      <c r="C46" s="548"/>
      <c r="D46" s="548"/>
      <c r="E46" s="548"/>
      <c r="F46" s="548"/>
      <c r="G46" s="548"/>
      <c r="H46" s="548"/>
      <c r="I46" s="548"/>
      <c r="J46" s="548"/>
      <c r="K46" s="548"/>
      <c r="L46" s="548"/>
      <c r="M46" s="548"/>
      <c r="N46" s="548"/>
      <c r="O46" s="548"/>
      <c r="P46" s="548"/>
      <c r="Q46" s="548"/>
      <c r="R46" s="548"/>
      <c r="S46" s="548"/>
      <c r="T46" s="548"/>
      <c r="U46" s="548"/>
      <c r="V46" s="548"/>
      <c r="W46" s="548"/>
    </row>
    <row r="47" spans="1:23" ht="14.25">
      <c r="A47" s="548"/>
      <c r="B47" s="548"/>
      <c r="C47" s="548"/>
      <c r="D47" s="548"/>
      <c r="E47" s="548"/>
      <c r="F47" s="548"/>
      <c r="G47" s="548"/>
      <c r="H47" s="548"/>
      <c r="I47" s="548"/>
      <c r="J47" s="548"/>
      <c r="K47" s="548"/>
      <c r="L47" s="548"/>
      <c r="M47" s="548"/>
      <c r="N47" s="548"/>
      <c r="O47" s="548"/>
      <c r="P47" s="548"/>
      <c r="Q47" s="548"/>
      <c r="R47" s="548"/>
      <c r="S47" s="548"/>
      <c r="T47" s="548"/>
      <c r="U47" s="548"/>
      <c r="V47" s="548"/>
      <c r="W47" s="548"/>
    </row>
    <row r="48" spans="1:23" ht="14.25">
      <c r="A48" s="548"/>
      <c r="B48" s="548"/>
      <c r="C48" s="548"/>
      <c r="D48" s="548"/>
      <c r="E48" s="548"/>
      <c r="F48" s="548"/>
      <c r="G48" s="548"/>
      <c r="H48" s="548"/>
      <c r="I48" s="548"/>
      <c r="J48" s="548"/>
      <c r="K48" s="548"/>
      <c r="L48" s="548"/>
      <c r="M48" s="548"/>
      <c r="N48" s="548"/>
      <c r="O48" s="548"/>
      <c r="P48" s="548"/>
      <c r="Q48" s="548"/>
      <c r="R48" s="548"/>
      <c r="S48" s="548"/>
      <c r="T48" s="548"/>
      <c r="U48" s="548"/>
      <c r="V48" s="548"/>
      <c r="W48" s="548"/>
    </row>
    <row r="49" spans="1:23" ht="14.25">
      <c r="A49" s="548"/>
      <c r="B49" s="548"/>
      <c r="C49" s="548"/>
      <c r="D49" s="548"/>
      <c r="E49" s="548"/>
      <c r="F49" s="548"/>
      <c r="G49" s="548"/>
      <c r="H49" s="548"/>
      <c r="I49" s="548"/>
      <c r="J49" s="548"/>
      <c r="K49" s="548"/>
      <c r="L49" s="548"/>
      <c r="M49" s="548"/>
      <c r="N49" s="548"/>
      <c r="O49" s="548"/>
      <c r="P49" s="548"/>
      <c r="Q49" s="548"/>
      <c r="R49" s="548"/>
      <c r="S49" s="548"/>
      <c r="T49" s="548"/>
      <c r="U49" s="548"/>
      <c r="V49" s="548"/>
      <c r="W49" s="548"/>
    </row>
    <row r="50" spans="1:23" ht="14.25">
      <c r="A50" s="548"/>
      <c r="B50" s="548"/>
      <c r="C50" s="548"/>
      <c r="D50" s="548"/>
      <c r="E50" s="548"/>
      <c r="F50" s="548"/>
      <c r="G50" s="548"/>
      <c r="H50" s="548"/>
      <c r="I50" s="548"/>
      <c r="J50" s="548"/>
      <c r="K50" s="548"/>
      <c r="L50" s="548"/>
      <c r="M50" s="548"/>
      <c r="N50" s="548"/>
      <c r="O50" s="548"/>
      <c r="P50" s="548"/>
      <c r="Q50" s="548"/>
      <c r="R50" s="548"/>
      <c r="S50" s="548"/>
      <c r="T50" s="548"/>
      <c r="U50" s="548"/>
      <c r="V50" s="548"/>
      <c r="W50" s="548"/>
    </row>
    <row r="51" spans="1:23" ht="14.25">
      <c r="A51" s="548"/>
      <c r="B51" s="548"/>
      <c r="C51" s="548"/>
      <c r="D51" s="548"/>
      <c r="E51" s="548"/>
      <c r="F51" s="548"/>
      <c r="G51" s="548"/>
      <c r="H51" s="548"/>
      <c r="I51" s="548"/>
      <c r="J51" s="548"/>
      <c r="K51" s="548"/>
      <c r="L51" s="548"/>
      <c r="M51" s="548"/>
      <c r="N51" s="548"/>
      <c r="O51" s="548"/>
      <c r="P51" s="548"/>
      <c r="Q51" s="548"/>
      <c r="R51" s="548"/>
      <c r="S51" s="548"/>
      <c r="T51" s="548"/>
      <c r="U51" s="548"/>
      <c r="V51" s="548"/>
      <c r="W51" s="548"/>
    </row>
    <row r="52" spans="1:23" ht="14.25">
      <c r="A52" s="548"/>
      <c r="B52" s="548"/>
      <c r="C52" s="548"/>
      <c r="D52" s="548"/>
      <c r="E52" s="548"/>
      <c r="F52" s="548"/>
      <c r="G52" s="548"/>
      <c r="H52" s="548"/>
      <c r="I52" s="548"/>
      <c r="J52" s="548"/>
      <c r="K52" s="548"/>
      <c r="L52" s="548"/>
      <c r="M52" s="548"/>
      <c r="N52" s="548"/>
      <c r="O52" s="548"/>
      <c r="P52" s="548"/>
      <c r="Q52" s="548"/>
      <c r="R52" s="548"/>
      <c r="S52" s="548"/>
      <c r="T52" s="548"/>
      <c r="U52" s="548"/>
      <c r="V52" s="548"/>
      <c r="W52" s="548"/>
    </row>
    <row r="53" spans="1:20" ht="14.25">
      <c r="A53" s="548"/>
      <c r="B53" s="548"/>
      <c r="C53" s="548"/>
      <c r="D53" s="548"/>
      <c r="E53" s="548"/>
      <c r="F53" s="548"/>
      <c r="G53" s="548"/>
      <c r="H53" s="548"/>
      <c r="I53" s="548"/>
      <c r="J53" s="548"/>
      <c r="K53" s="548"/>
      <c r="L53" s="548"/>
      <c r="M53" s="548"/>
      <c r="N53" s="548"/>
      <c r="O53" s="548"/>
      <c r="P53" s="548"/>
      <c r="Q53" s="548"/>
      <c r="R53" s="548"/>
      <c r="S53" s="548"/>
      <c r="T53" s="548"/>
    </row>
  </sheetData>
  <sheetProtection/>
  <mergeCells count="19">
    <mergeCell ref="E5:E6"/>
    <mergeCell ref="F5:L5"/>
    <mergeCell ref="M5:S5"/>
    <mergeCell ref="B2:C3"/>
    <mergeCell ref="D2:P3"/>
    <mergeCell ref="Q2:W2"/>
    <mergeCell ref="Q3:W3"/>
    <mergeCell ref="D4:P4"/>
    <mergeCell ref="Q4:W4"/>
    <mergeCell ref="U5:U6"/>
    <mergeCell ref="V5:W5"/>
    <mergeCell ref="B41:N41"/>
    <mergeCell ref="Q41:S41"/>
    <mergeCell ref="B42:N42"/>
    <mergeCell ref="B43:N43"/>
    <mergeCell ref="Q43:S43"/>
    <mergeCell ref="B5:B6"/>
    <mergeCell ref="C5:C6"/>
    <mergeCell ref="D5:D6"/>
  </mergeCells>
  <printOptions horizontalCentered="1" verticalCentered="1"/>
  <pageMargins left="0" right="0" top="0" bottom="0" header="0" footer="0"/>
  <pageSetup fitToHeight="10" horizontalDpi="300" verticalDpi="300" orientation="portrait" paperSize="9" scale="39" r:id="rId1"/>
</worksheet>
</file>

<file path=xl/worksheets/sheet11.xml><?xml version="1.0" encoding="utf-8"?>
<worksheet xmlns="http://schemas.openxmlformats.org/spreadsheetml/2006/main" xmlns:r="http://schemas.openxmlformats.org/officeDocument/2006/relationships">
  <dimension ref="A1:V44"/>
  <sheetViews>
    <sheetView zoomScale="40" zoomScaleNormal="40" zoomScalePageLayoutView="0" workbookViewId="0" topLeftCell="A1">
      <selection activeCell="Q9" sqref="Q9"/>
    </sheetView>
  </sheetViews>
  <sheetFormatPr defaultColWidth="9.00390625" defaultRowHeight="13.5"/>
  <cols>
    <col min="1" max="1" width="10.50390625" style="766" customWidth="1"/>
    <col min="2" max="2" width="34.625" style="766" customWidth="1"/>
    <col min="3" max="3" width="17.625" style="766" customWidth="1"/>
    <col min="4" max="5" width="12.875" style="766" customWidth="1"/>
    <col min="6" max="6" width="14.875" style="766" customWidth="1"/>
    <col min="7" max="7" width="9.625" style="766" customWidth="1"/>
    <col min="8" max="8" width="10.625" style="766" customWidth="1"/>
    <col min="9" max="11" width="17.875" style="766" customWidth="1"/>
    <col min="12" max="12" width="16.625" style="766" customWidth="1"/>
    <col min="13" max="13" width="16.375" style="766" customWidth="1"/>
    <col min="14" max="14" width="15.125" style="766" customWidth="1"/>
    <col min="15" max="18" width="9.00390625" style="766" customWidth="1"/>
    <col min="19" max="19" width="17.375" style="766" bestFit="1" customWidth="1"/>
    <col min="20" max="20" width="15.25390625" style="766" customWidth="1"/>
    <col min="21" max="21" width="20.00390625" style="766" customWidth="1"/>
    <col min="22" max="22" width="14.875" style="766" bestFit="1" customWidth="1"/>
    <col min="23" max="16384" width="9.00390625" style="766" customWidth="1"/>
  </cols>
  <sheetData>
    <row r="1" spans="3:7" ht="6.75" customHeight="1">
      <c r="C1" s="1396"/>
      <c r="D1" s="1396"/>
      <c r="E1" s="1396"/>
      <c r="F1" s="767"/>
      <c r="G1" s="767"/>
    </row>
    <row r="2" spans="1:14" s="769" customFormat="1" ht="42.75" customHeight="1">
      <c r="A2" s="768"/>
      <c r="B2" s="1397" t="s">
        <v>659</v>
      </c>
      <c r="C2" s="1398" t="s">
        <v>660</v>
      </c>
      <c r="D2" s="1398"/>
      <c r="E2" s="1398"/>
      <c r="F2" s="1398"/>
      <c r="G2" s="1398"/>
      <c r="H2" s="1398"/>
      <c r="I2" s="1398"/>
      <c r="J2" s="1398"/>
      <c r="K2" s="1399"/>
      <c r="L2" s="1400" t="s">
        <v>661</v>
      </c>
      <c r="M2" s="1401"/>
      <c r="N2" s="1401"/>
    </row>
    <row r="3" spans="1:14" s="769" customFormat="1" ht="39.75" customHeight="1">
      <c r="A3" s="768"/>
      <c r="B3" s="1397"/>
      <c r="C3" s="1398"/>
      <c r="D3" s="1398"/>
      <c r="E3" s="1398"/>
      <c r="F3" s="1398"/>
      <c r="G3" s="1398"/>
      <c r="H3" s="1398"/>
      <c r="I3" s="1398"/>
      <c r="J3" s="1398"/>
      <c r="K3" s="1399"/>
      <c r="L3" s="1402" t="s">
        <v>662</v>
      </c>
      <c r="M3" s="1403"/>
      <c r="N3" s="1403"/>
    </row>
    <row r="4" spans="2:14" s="769" customFormat="1" ht="42.75" customHeight="1" thickBot="1">
      <c r="B4" s="770"/>
      <c r="C4" s="1404" t="s">
        <v>663</v>
      </c>
      <c r="D4" s="1404"/>
      <c r="E4" s="1404"/>
      <c r="F4" s="1404"/>
      <c r="G4" s="1404"/>
      <c r="H4" s="1404"/>
      <c r="I4" s="1404"/>
      <c r="J4" s="1404"/>
      <c r="K4" s="1404"/>
      <c r="L4" s="1405" t="s">
        <v>664</v>
      </c>
      <c r="M4" s="1405"/>
      <c r="N4" s="1405"/>
    </row>
    <row r="5" spans="1:14" s="769" customFormat="1" ht="32.25" customHeight="1" thickTop="1">
      <c r="A5" s="771" t="s">
        <v>257</v>
      </c>
      <c r="B5" s="1387" t="s">
        <v>255</v>
      </c>
      <c r="C5" s="1389" t="s">
        <v>256</v>
      </c>
      <c r="D5" s="1389" t="s">
        <v>254</v>
      </c>
      <c r="E5" s="1391" t="s">
        <v>252</v>
      </c>
      <c r="F5" s="1393" t="s">
        <v>665</v>
      </c>
      <c r="G5" s="1382"/>
      <c r="H5" s="1394" t="s">
        <v>258</v>
      </c>
      <c r="I5" s="772" t="s">
        <v>666</v>
      </c>
      <c r="J5" s="772" t="s">
        <v>667</v>
      </c>
      <c r="K5" s="772" t="s">
        <v>437</v>
      </c>
      <c r="L5" s="1379" t="s">
        <v>2</v>
      </c>
      <c r="M5" s="1381" t="s">
        <v>668</v>
      </c>
      <c r="N5" s="1382"/>
    </row>
    <row r="6" spans="1:14" s="769" customFormat="1" ht="32.25" customHeight="1" thickBot="1">
      <c r="A6" s="773" t="s">
        <v>253</v>
      </c>
      <c r="B6" s="1388"/>
      <c r="C6" s="1390"/>
      <c r="D6" s="1390"/>
      <c r="E6" s="1392"/>
      <c r="F6" s="774" t="s">
        <v>669</v>
      </c>
      <c r="G6" s="775" t="s">
        <v>670</v>
      </c>
      <c r="H6" s="1395"/>
      <c r="I6" s="776" t="s">
        <v>440</v>
      </c>
      <c r="J6" s="776" t="s">
        <v>440</v>
      </c>
      <c r="K6" s="776" t="s">
        <v>440</v>
      </c>
      <c r="L6" s="1380"/>
      <c r="M6" s="777" t="s">
        <v>2</v>
      </c>
      <c r="N6" s="778" t="s">
        <v>253</v>
      </c>
    </row>
    <row r="7" spans="1:22" s="769" customFormat="1" ht="51" customHeight="1">
      <c r="A7" s="779">
        <v>1</v>
      </c>
      <c r="B7" s="780" t="s">
        <v>288</v>
      </c>
      <c r="C7" s="781" t="s">
        <v>289</v>
      </c>
      <c r="D7" s="782" t="s">
        <v>273</v>
      </c>
      <c r="E7" s="783">
        <v>0.81</v>
      </c>
      <c r="F7" s="784">
        <v>41552.875</v>
      </c>
      <c r="G7" s="785"/>
      <c r="H7" s="786">
        <v>6</v>
      </c>
      <c r="I7" s="787">
        <v>41553.29813657407</v>
      </c>
      <c r="J7" s="788">
        <v>0.42313657407066785</v>
      </c>
      <c r="K7" s="789">
        <v>0.342740624997241</v>
      </c>
      <c r="L7" s="790">
        <v>120</v>
      </c>
      <c r="M7" s="791">
        <v>696</v>
      </c>
      <c r="N7" s="792">
        <v>12</v>
      </c>
      <c r="S7" s="793"/>
      <c r="T7" s="794"/>
      <c r="U7" s="795"/>
      <c r="V7" s="795"/>
    </row>
    <row r="8" spans="1:22" s="769" customFormat="1" ht="51" customHeight="1">
      <c r="A8" s="796">
        <v>2</v>
      </c>
      <c r="B8" s="797" t="s">
        <v>275</v>
      </c>
      <c r="C8" s="798" t="s">
        <v>294</v>
      </c>
      <c r="D8" s="799" t="s">
        <v>273</v>
      </c>
      <c r="E8" s="800">
        <v>0.77</v>
      </c>
      <c r="F8" s="801">
        <v>41552.802777777775</v>
      </c>
      <c r="G8" s="802"/>
      <c r="H8" s="803">
        <v>1</v>
      </c>
      <c r="I8" s="804">
        <v>41553.261145833334</v>
      </c>
      <c r="J8" s="805">
        <v>0.45836805555882165</v>
      </c>
      <c r="K8" s="805">
        <v>0.3529434027802927</v>
      </c>
      <c r="L8" s="806">
        <v>119</v>
      </c>
      <c r="M8" s="807">
        <v>842</v>
      </c>
      <c r="N8" s="808">
        <v>1</v>
      </c>
      <c r="S8" s="793"/>
      <c r="T8" s="794"/>
      <c r="U8" s="795"/>
      <c r="V8" s="795"/>
    </row>
    <row r="9" spans="1:14" s="769" customFormat="1" ht="51" customHeight="1">
      <c r="A9" s="796">
        <v>3</v>
      </c>
      <c r="B9" s="797" t="s">
        <v>304</v>
      </c>
      <c r="C9" s="798" t="s">
        <v>294</v>
      </c>
      <c r="D9" s="799" t="s">
        <v>671</v>
      </c>
      <c r="E9" s="800">
        <v>0.75</v>
      </c>
      <c r="F9" s="801">
        <v>41552.791666666664</v>
      </c>
      <c r="G9" s="802"/>
      <c r="H9" s="803">
        <v>2</v>
      </c>
      <c r="I9" s="804">
        <v>41553.271527777775</v>
      </c>
      <c r="J9" s="805">
        <v>0.4798611111109494</v>
      </c>
      <c r="K9" s="805">
        <v>0.35989583333321207</v>
      </c>
      <c r="L9" s="806">
        <v>118</v>
      </c>
      <c r="M9" s="807">
        <v>761</v>
      </c>
      <c r="N9" s="808">
        <v>9</v>
      </c>
    </row>
    <row r="10" spans="1:14" s="769" customFormat="1" ht="51" customHeight="1">
      <c r="A10" s="796">
        <v>4</v>
      </c>
      <c r="B10" s="809" t="s">
        <v>270</v>
      </c>
      <c r="C10" s="810" t="s">
        <v>296</v>
      </c>
      <c r="D10" s="811" t="s">
        <v>672</v>
      </c>
      <c r="E10" s="812">
        <v>0.8</v>
      </c>
      <c r="F10" s="801">
        <v>41552.875</v>
      </c>
      <c r="G10" s="802"/>
      <c r="H10" s="803">
        <v>9</v>
      </c>
      <c r="I10" s="804">
        <v>41553.32900462963</v>
      </c>
      <c r="J10" s="805">
        <v>0.45400462963152677</v>
      </c>
      <c r="K10" s="805">
        <v>0.3632037037052214</v>
      </c>
      <c r="L10" s="806">
        <v>117</v>
      </c>
      <c r="M10" s="807">
        <v>783</v>
      </c>
      <c r="N10" s="808">
        <v>4</v>
      </c>
    </row>
    <row r="11" spans="1:14" s="769" customFormat="1" ht="51" customHeight="1">
      <c r="A11" s="796">
        <v>5</v>
      </c>
      <c r="B11" s="797" t="s">
        <v>673</v>
      </c>
      <c r="C11" s="798" t="s">
        <v>327</v>
      </c>
      <c r="D11" s="799" t="s">
        <v>672</v>
      </c>
      <c r="E11" s="800">
        <v>0.65</v>
      </c>
      <c r="F11" s="801">
        <v>41552.73611111111</v>
      </c>
      <c r="G11" s="802"/>
      <c r="H11" s="803">
        <v>5</v>
      </c>
      <c r="I11" s="804">
        <v>41553.297326388885</v>
      </c>
      <c r="J11" s="805">
        <v>0.5612152777757728</v>
      </c>
      <c r="K11" s="805">
        <v>0.36478993055425235</v>
      </c>
      <c r="L11" s="806">
        <v>116</v>
      </c>
      <c r="M11" s="807">
        <v>695</v>
      </c>
      <c r="N11" s="808">
        <v>13</v>
      </c>
    </row>
    <row r="12" spans="1:14" s="769" customFormat="1" ht="51" customHeight="1">
      <c r="A12" s="796">
        <v>6</v>
      </c>
      <c r="B12" s="813" t="s">
        <v>280</v>
      </c>
      <c r="C12" s="798" t="s">
        <v>320</v>
      </c>
      <c r="D12" s="799" t="s">
        <v>672</v>
      </c>
      <c r="E12" s="800">
        <v>0.69</v>
      </c>
      <c r="F12" s="801">
        <v>41552.75833333333</v>
      </c>
      <c r="G12" s="802"/>
      <c r="H12" s="803">
        <v>3</v>
      </c>
      <c r="I12" s="804">
        <v>41553.29659722222</v>
      </c>
      <c r="J12" s="805">
        <v>0.5382638888913789</v>
      </c>
      <c r="K12" s="805">
        <v>0.3714020833350514</v>
      </c>
      <c r="L12" s="806">
        <v>115</v>
      </c>
      <c r="M12" s="807">
        <v>735</v>
      </c>
      <c r="N12" s="808">
        <v>10</v>
      </c>
    </row>
    <row r="13" spans="1:14" ht="51" customHeight="1">
      <c r="A13" s="796">
        <v>7</v>
      </c>
      <c r="B13" s="813" t="s">
        <v>333</v>
      </c>
      <c r="C13" s="798" t="s">
        <v>294</v>
      </c>
      <c r="D13" s="799" t="s">
        <v>672</v>
      </c>
      <c r="E13" s="800">
        <v>0.78</v>
      </c>
      <c r="F13" s="801">
        <v>41552.875</v>
      </c>
      <c r="G13" s="802"/>
      <c r="H13" s="803">
        <v>12</v>
      </c>
      <c r="I13" s="804">
        <v>41553.35587962963</v>
      </c>
      <c r="J13" s="805">
        <v>0.48087962962745223</v>
      </c>
      <c r="K13" s="805">
        <v>0.37508611110941276</v>
      </c>
      <c r="L13" s="806">
        <v>114</v>
      </c>
      <c r="M13" s="807">
        <v>776</v>
      </c>
      <c r="N13" s="808">
        <v>6</v>
      </c>
    </row>
    <row r="14" spans="1:14" s="769" customFormat="1" ht="51" customHeight="1">
      <c r="A14" s="796">
        <v>8</v>
      </c>
      <c r="B14" s="809" t="s">
        <v>272</v>
      </c>
      <c r="C14" s="810" t="s">
        <v>294</v>
      </c>
      <c r="D14" s="811" t="s">
        <v>273</v>
      </c>
      <c r="E14" s="812">
        <v>0.75</v>
      </c>
      <c r="F14" s="814">
        <v>41552.791666666664</v>
      </c>
      <c r="G14" s="802"/>
      <c r="H14" s="803">
        <v>4</v>
      </c>
      <c r="I14" s="804">
        <v>41553.29721064815</v>
      </c>
      <c r="J14" s="805">
        <v>0.505543981482333</v>
      </c>
      <c r="K14" s="805">
        <v>0.3791579861117498</v>
      </c>
      <c r="L14" s="806">
        <v>113</v>
      </c>
      <c r="M14" s="807">
        <v>815</v>
      </c>
      <c r="N14" s="808">
        <v>3</v>
      </c>
    </row>
    <row r="15" spans="1:14" s="769" customFormat="1" ht="51" customHeight="1">
      <c r="A15" s="796">
        <v>9</v>
      </c>
      <c r="B15" s="797" t="s">
        <v>293</v>
      </c>
      <c r="C15" s="798" t="s">
        <v>294</v>
      </c>
      <c r="D15" s="799" t="s">
        <v>672</v>
      </c>
      <c r="E15" s="800">
        <v>0.81</v>
      </c>
      <c r="F15" s="801">
        <v>41552.825</v>
      </c>
      <c r="G15" s="802"/>
      <c r="H15" s="803">
        <v>7</v>
      </c>
      <c r="I15" s="804">
        <v>41553.29893518519</v>
      </c>
      <c r="J15" s="805">
        <v>0.4739351851894753</v>
      </c>
      <c r="K15" s="805">
        <v>0.38388750000347505</v>
      </c>
      <c r="L15" s="806">
        <v>112</v>
      </c>
      <c r="M15" s="807">
        <v>777</v>
      </c>
      <c r="N15" s="808">
        <v>5</v>
      </c>
    </row>
    <row r="16" spans="1:14" s="817" customFormat="1" ht="51" customHeight="1">
      <c r="A16" s="796">
        <v>10</v>
      </c>
      <c r="B16" s="797" t="s">
        <v>276</v>
      </c>
      <c r="C16" s="815" t="s">
        <v>308</v>
      </c>
      <c r="D16" s="799" t="s">
        <v>277</v>
      </c>
      <c r="E16" s="800">
        <v>0.7</v>
      </c>
      <c r="F16" s="801">
        <v>41552.76388888889</v>
      </c>
      <c r="G16" s="802"/>
      <c r="H16" s="803">
        <v>8</v>
      </c>
      <c r="I16" s="804">
        <v>41553.328206018516</v>
      </c>
      <c r="J16" s="805">
        <v>0.5643171296251239</v>
      </c>
      <c r="K16" s="805">
        <v>0.3950219907375867</v>
      </c>
      <c r="L16" s="806">
        <v>111</v>
      </c>
      <c r="M16" s="807">
        <v>650</v>
      </c>
      <c r="N16" s="816">
        <v>14</v>
      </c>
    </row>
    <row r="17" spans="1:14" s="769" customFormat="1" ht="51" customHeight="1">
      <c r="A17" s="796">
        <v>11</v>
      </c>
      <c r="B17" s="797" t="s">
        <v>282</v>
      </c>
      <c r="C17" s="798" t="s">
        <v>330</v>
      </c>
      <c r="D17" s="799" t="s">
        <v>672</v>
      </c>
      <c r="E17" s="800">
        <v>0.65</v>
      </c>
      <c r="F17" s="801">
        <v>41552.73611111111</v>
      </c>
      <c r="G17" s="802"/>
      <c r="H17" s="803">
        <v>16</v>
      </c>
      <c r="I17" s="804">
        <v>41553.36677083333</v>
      </c>
      <c r="J17" s="805">
        <v>0.6306597222210257</v>
      </c>
      <c r="K17" s="805">
        <v>0.4099288194436667</v>
      </c>
      <c r="L17" s="806">
        <v>110</v>
      </c>
      <c r="M17" s="807">
        <v>842</v>
      </c>
      <c r="N17" s="808">
        <v>2</v>
      </c>
    </row>
    <row r="18" spans="1:14" s="769" customFormat="1" ht="51" customHeight="1">
      <c r="A18" s="796">
        <v>12</v>
      </c>
      <c r="B18" s="797" t="s">
        <v>298</v>
      </c>
      <c r="C18" s="798" t="s">
        <v>299</v>
      </c>
      <c r="D18" s="799" t="s">
        <v>672</v>
      </c>
      <c r="E18" s="800">
        <v>0.77</v>
      </c>
      <c r="F18" s="801">
        <v>41552.802777777775</v>
      </c>
      <c r="G18" s="802"/>
      <c r="H18" s="803">
        <v>10</v>
      </c>
      <c r="I18" s="804">
        <v>41553.33736111111</v>
      </c>
      <c r="J18" s="805">
        <v>0.5345833333340124</v>
      </c>
      <c r="K18" s="805">
        <v>0.41162916666718957</v>
      </c>
      <c r="L18" s="806">
        <v>109</v>
      </c>
      <c r="M18" s="807">
        <v>501</v>
      </c>
      <c r="N18" s="808">
        <v>25</v>
      </c>
    </row>
    <row r="19" spans="1:14" s="769" customFormat="1" ht="51" customHeight="1">
      <c r="A19" s="796">
        <v>13</v>
      </c>
      <c r="B19" s="797" t="s">
        <v>321</v>
      </c>
      <c r="C19" s="798" t="s">
        <v>322</v>
      </c>
      <c r="D19" s="799" t="s">
        <v>671</v>
      </c>
      <c r="E19" s="818">
        <v>0.68</v>
      </c>
      <c r="F19" s="801">
        <v>41552.75277777778</v>
      </c>
      <c r="G19" s="819"/>
      <c r="H19" s="803">
        <v>14</v>
      </c>
      <c r="I19" s="804">
        <v>41553.36114583333</v>
      </c>
      <c r="J19" s="805">
        <v>0.6083680555530009</v>
      </c>
      <c r="K19" s="805">
        <v>0.4136902777760406</v>
      </c>
      <c r="L19" s="806">
        <v>108</v>
      </c>
      <c r="M19" s="807">
        <v>700</v>
      </c>
      <c r="N19" s="808">
        <v>11</v>
      </c>
    </row>
    <row r="20" spans="1:14" s="769" customFormat="1" ht="51" customHeight="1">
      <c r="A20" s="796">
        <v>14</v>
      </c>
      <c r="B20" s="809" t="s">
        <v>279</v>
      </c>
      <c r="C20" s="810" t="s">
        <v>313</v>
      </c>
      <c r="D20" s="811" t="s">
        <v>671</v>
      </c>
      <c r="E20" s="812">
        <v>0.7</v>
      </c>
      <c r="F20" s="814">
        <v>41552.76388888889</v>
      </c>
      <c r="G20" s="802"/>
      <c r="H20" s="803">
        <v>13</v>
      </c>
      <c r="I20" s="804">
        <v>41553.35820601852</v>
      </c>
      <c r="J20" s="805">
        <v>0.5943171296312357</v>
      </c>
      <c r="K20" s="805">
        <v>0.41602199074186497</v>
      </c>
      <c r="L20" s="806">
        <v>107</v>
      </c>
      <c r="M20" s="807">
        <v>575</v>
      </c>
      <c r="N20" s="808">
        <v>22</v>
      </c>
    </row>
    <row r="21" spans="1:14" s="820" customFormat="1" ht="51" customHeight="1">
      <c r="A21" s="796">
        <v>15</v>
      </c>
      <c r="B21" s="797" t="s">
        <v>283</v>
      </c>
      <c r="C21" s="798" t="s">
        <v>284</v>
      </c>
      <c r="D21" s="799" t="s">
        <v>10</v>
      </c>
      <c r="E21" s="800">
        <v>0.69</v>
      </c>
      <c r="F21" s="801">
        <v>41552.75833333333</v>
      </c>
      <c r="G21" s="802"/>
      <c r="H21" s="803">
        <v>15</v>
      </c>
      <c r="I21" s="804">
        <v>41553.362222222226</v>
      </c>
      <c r="J21" s="805">
        <v>0.6038888888942893</v>
      </c>
      <c r="K21" s="805">
        <v>0.41668333333705954</v>
      </c>
      <c r="L21" s="806">
        <v>106</v>
      </c>
      <c r="M21" s="807">
        <v>422</v>
      </c>
      <c r="N21" s="808">
        <v>26</v>
      </c>
    </row>
    <row r="22" spans="1:14" s="769" customFormat="1" ht="51" customHeight="1">
      <c r="A22" s="796">
        <v>16</v>
      </c>
      <c r="B22" s="813" t="s">
        <v>274</v>
      </c>
      <c r="C22" s="798" t="s">
        <v>300</v>
      </c>
      <c r="D22" s="799" t="s">
        <v>674</v>
      </c>
      <c r="E22" s="800">
        <v>0.77</v>
      </c>
      <c r="F22" s="814">
        <v>41552.802777777775</v>
      </c>
      <c r="G22" s="802"/>
      <c r="H22" s="803">
        <v>11</v>
      </c>
      <c r="I22" s="804">
        <v>41553.35107638889</v>
      </c>
      <c r="J22" s="805">
        <v>0.5482986111164792</v>
      </c>
      <c r="K22" s="805">
        <v>0.42218993055968895</v>
      </c>
      <c r="L22" s="806">
        <v>105</v>
      </c>
      <c r="M22" s="807">
        <v>505</v>
      </c>
      <c r="N22" s="808">
        <v>24</v>
      </c>
    </row>
    <row r="23" spans="1:14" s="769" customFormat="1" ht="51" customHeight="1">
      <c r="A23" s="796">
        <v>17</v>
      </c>
      <c r="B23" s="813" t="s">
        <v>331</v>
      </c>
      <c r="C23" s="798" t="s">
        <v>327</v>
      </c>
      <c r="D23" s="799" t="s">
        <v>277</v>
      </c>
      <c r="E23" s="800">
        <v>0.62</v>
      </c>
      <c r="F23" s="801">
        <v>41552.71944444445</v>
      </c>
      <c r="G23" s="802"/>
      <c r="H23" s="803">
        <v>18</v>
      </c>
      <c r="I23" s="804">
        <v>41553.415972222225</v>
      </c>
      <c r="J23" s="805">
        <v>0.6965277777781012</v>
      </c>
      <c r="K23" s="805">
        <v>0.4318472222224227</v>
      </c>
      <c r="L23" s="806">
        <v>104</v>
      </c>
      <c r="M23" s="807">
        <v>762</v>
      </c>
      <c r="N23" s="808">
        <v>8</v>
      </c>
    </row>
    <row r="24" spans="1:14" ht="51" customHeight="1">
      <c r="A24" s="796">
        <v>18</v>
      </c>
      <c r="B24" s="797" t="s">
        <v>278</v>
      </c>
      <c r="C24" s="798" t="s">
        <v>309</v>
      </c>
      <c r="D24" s="799" t="s">
        <v>672</v>
      </c>
      <c r="E24" s="818">
        <v>0.71</v>
      </c>
      <c r="F24" s="801">
        <v>41552.76944444444</v>
      </c>
      <c r="G24" s="802"/>
      <c r="H24" s="803">
        <v>17</v>
      </c>
      <c r="I24" s="804">
        <v>41553.411678240744</v>
      </c>
      <c r="J24" s="805">
        <v>0.6422337963012978</v>
      </c>
      <c r="K24" s="805">
        <v>0.4559859953739214</v>
      </c>
      <c r="L24" s="806">
        <v>103</v>
      </c>
      <c r="M24" s="807">
        <v>772</v>
      </c>
      <c r="N24" s="808">
        <v>7</v>
      </c>
    </row>
    <row r="25" spans="1:14" s="769" customFormat="1" ht="51" customHeight="1">
      <c r="A25" s="796">
        <v>19</v>
      </c>
      <c r="B25" s="797" t="s">
        <v>675</v>
      </c>
      <c r="C25" s="798" t="s">
        <v>676</v>
      </c>
      <c r="D25" s="799" t="s">
        <v>677</v>
      </c>
      <c r="E25" s="818">
        <v>0.69</v>
      </c>
      <c r="F25" s="801">
        <v>41552.75833333333</v>
      </c>
      <c r="G25" s="802"/>
      <c r="H25" s="803">
        <v>19</v>
      </c>
      <c r="I25" s="804">
        <v>41553.433344907404</v>
      </c>
      <c r="J25" s="805">
        <v>0.6750115740724141</v>
      </c>
      <c r="K25" s="805">
        <v>0.46575798610996566</v>
      </c>
      <c r="L25" s="806">
        <v>102</v>
      </c>
      <c r="M25" s="807" t="s">
        <v>678</v>
      </c>
      <c r="N25" s="808" t="s">
        <v>678</v>
      </c>
    </row>
    <row r="26" spans="1:14" s="769" customFormat="1" ht="51" customHeight="1">
      <c r="A26" s="796">
        <v>20</v>
      </c>
      <c r="B26" s="797" t="s">
        <v>679</v>
      </c>
      <c r="C26" s="798" t="s">
        <v>329</v>
      </c>
      <c r="D26" s="799" t="s">
        <v>269</v>
      </c>
      <c r="E26" s="800">
        <v>0.62</v>
      </c>
      <c r="F26" s="821">
        <v>0.7194444444444444</v>
      </c>
      <c r="G26" s="822"/>
      <c r="H26" s="803"/>
      <c r="I26" s="804" t="s">
        <v>680</v>
      </c>
      <c r="J26" s="805"/>
      <c r="K26" s="805"/>
      <c r="L26" s="806"/>
      <c r="M26" s="807">
        <v>170</v>
      </c>
      <c r="N26" s="808">
        <v>32</v>
      </c>
    </row>
    <row r="27" spans="1:14" ht="51" customHeight="1">
      <c r="A27" s="796">
        <v>21</v>
      </c>
      <c r="B27" s="797" t="s">
        <v>334</v>
      </c>
      <c r="C27" s="798" t="s">
        <v>329</v>
      </c>
      <c r="D27" s="799" t="s">
        <v>672</v>
      </c>
      <c r="E27" s="800">
        <v>0.64</v>
      </c>
      <c r="F27" s="821">
        <v>0.7305555555555556</v>
      </c>
      <c r="G27" s="822"/>
      <c r="H27" s="803"/>
      <c r="I27" s="804" t="s">
        <v>680</v>
      </c>
      <c r="J27" s="805"/>
      <c r="K27" s="805"/>
      <c r="L27" s="806"/>
      <c r="M27" s="807">
        <v>90</v>
      </c>
      <c r="N27" s="808">
        <v>40</v>
      </c>
    </row>
    <row r="28" spans="1:14" ht="51" customHeight="1">
      <c r="A28" s="796">
        <v>22</v>
      </c>
      <c r="B28" s="797" t="s">
        <v>323</v>
      </c>
      <c r="C28" s="798" t="s">
        <v>324</v>
      </c>
      <c r="D28" s="799" t="s">
        <v>681</v>
      </c>
      <c r="E28" s="800">
        <v>0.68</v>
      </c>
      <c r="F28" s="821">
        <v>0.7527777777777778</v>
      </c>
      <c r="G28" s="822"/>
      <c r="H28" s="803"/>
      <c r="I28" s="804" t="s">
        <v>680</v>
      </c>
      <c r="J28" s="805"/>
      <c r="K28" s="805"/>
      <c r="L28" s="806"/>
      <c r="M28" s="807">
        <v>144</v>
      </c>
      <c r="N28" s="808">
        <v>37</v>
      </c>
    </row>
    <row r="29" spans="1:14" ht="51" customHeight="1">
      <c r="A29" s="796">
        <v>23</v>
      </c>
      <c r="B29" s="797" t="s">
        <v>310</v>
      </c>
      <c r="C29" s="798" t="s">
        <v>311</v>
      </c>
      <c r="D29" s="799" t="s">
        <v>682</v>
      </c>
      <c r="E29" s="800">
        <v>0.71</v>
      </c>
      <c r="F29" s="821">
        <v>0.7694444444444444</v>
      </c>
      <c r="G29" s="822"/>
      <c r="H29" s="803"/>
      <c r="I29" s="804" t="s">
        <v>680</v>
      </c>
      <c r="J29" s="805"/>
      <c r="K29" s="805"/>
      <c r="L29" s="806"/>
      <c r="M29" s="807">
        <v>599</v>
      </c>
      <c r="N29" s="808">
        <v>20</v>
      </c>
    </row>
    <row r="30" spans="1:14" ht="51" customHeight="1">
      <c r="A30" s="796">
        <v>24</v>
      </c>
      <c r="B30" s="813" t="s">
        <v>307</v>
      </c>
      <c r="C30" s="798" t="s">
        <v>308</v>
      </c>
      <c r="D30" s="799" t="s">
        <v>273</v>
      </c>
      <c r="E30" s="818">
        <v>0.73</v>
      </c>
      <c r="F30" s="821">
        <v>0.7805555555555556</v>
      </c>
      <c r="G30" s="802"/>
      <c r="H30" s="803"/>
      <c r="I30" s="804" t="s">
        <v>680</v>
      </c>
      <c r="J30" s="805"/>
      <c r="K30" s="805"/>
      <c r="L30" s="806"/>
      <c r="M30" s="807">
        <v>607</v>
      </c>
      <c r="N30" s="808">
        <v>19</v>
      </c>
    </row>
    <row r="31" spans="1:14" ht="51" customHeight="1">
      <c r="A31" s="796">
        <v>25</v>
      </c>
      <c r="B31" s="797" t="s">
        <v>286</v>
      </c>
      <c r="C31" s="798" t="s">
        <v>306</v>
      </c>
      <c r="D31" s="799" t="s">
        <v>281</v>
      </c>
      <c r="E31" s="800">
        <v>0.74</v>
      </c>
      <c r="F31" s="821">
        <v>0.7861111111111111</v>
      </c>
      <c r="G31" s="802"/>
      <c r="H31" s="823"/>
      <c r="I31" s="804" t="s">
        <v>680</v>
      </c>
      <c r="J31" s="805"/>
      <c r="K31" s="805"/>
      <c r="L31" s="806"/>
      <c r="M31" s="807">
        <v>633</v>
      </c>
      <c r="N31" s="808">
        <v>16</v>
      </c>
    </row>
    <row r="32" spans="1:14" s="769" customFormat="1" ht="51" customHeight="1">
      <c r="A32" s="796">
        <v>26</v>
      </c>
      <c r="B32" s="797" t="s">
        <v>302</v>
      </c>
      <c r="C32" s="798" t="s">
        <v>303</v>
      </c>
      <c r="D32" s="799" t="s">
        <v>672</v>
      </c>
      <c r="E32" s="800">
        <v>0.76</v>
      </c>
      <c r="F32" s="821">
        <v>0.7972222222222222</v>
      </c>
      <c r="G32" s="802"/>
      <c r="H32" s="823"/>
      <c r="I32" s="804" t="s">
        <v>680</v>
      </c>
      <c r="J32" s="805"/>
      <c r="K32" s="805"/>
      <c r="L32" s="806"/>
      <c r="M32" s="807">
        <v>592</v>
      </c>
      <c r="N32" s="808">
        <v>21</v>
      </c>
    </row>
    <row r="33" spans="1:14" s="769" customFormat="1" ht="51" customHeight="1">
      <c r="A33" s="796">
        <v>27</v>
      </c>
      <c r="B33" s="797" t="s">
        <v>271</v>
      </c>
      <c r="C33" s="798" t="s">
        <v>294</v>
      </c>
      <c r="D33" s="799" t="s">
        <v>672</v>
      </c>
      <c r="E33" s="800">
        <v>0.77</v>
      </c>
      <c r="F33" s="821">
        <v>0.8027777777777777</v>
      </c>
      <c r="G33" s="802"/>
      <c r="H33" s="823"/>
      <c r="I33" s="804" t="s">
        <v>680</v>
      </c>
      <c r="J33" s="805"/>
      <c r="K33" s="805"/>
      <c r="L33" s="806"/>
      <c r="M33" s="807">
        <v>636</v>
      </c>
      <c r="N33" s="808">
        <v>15</v>
      </c>
    </row>
    <row r="34" spans="1:14" s="769" customFormat="1" ht="51" customHeight="1">
      <c r="A34" s="796">
        <v>28</v>
      </c>
      <c r="B34" s="813" t="s">
        <v>683</v>
      </c>
      <c r="C34" s="798" t="s">
        <v>294</v>
      </c>
      <c r="D34" s="799" t="s">
        <v>672</v>
      </c>
      <c r="E34" s="800">
        <v>0.79</v>
      </c>
      <c r="F34" s="821">
        <v>0.813888888888889</v>
      </c>
      <c r="G34" s="802"/>
      <c r="H34" s="823"/>
      <c r="I34" s="804" t="s">
        <v>680</v>
      </c>
      <c r="J34" s="805"/>
      <c r="K34" s="805"/>
      <c r="L34" s="806"/>
      <c r="M34" s="807">
        <v>612</v>
      </c>
      <c r="N34" s="808">
        <v>18</v>
      </c>
    </row>
    <row r="35" spans="1:14" ht="51" customHeight="1">
      <c r="A35" s="796">
        <v>29</v>
      </c>
      <c r="B35" s="797" t="s">
        <v>268</v>
      </c>
      <c r="C35" s="798" t="s">
        <v>292</v>
      </c>
      <c r="D35" s="799" t="s">
        <v>269</v>
      </c>
      <c r="E35" s="818">
        <v>0.83</v>
      </c>
      <c r="F35" s="821">
        <v>0.8361111111111111</v>
      </c>
      <c r="G35" s="802"/>
      <c r="H35" s="803"/>
      <c r="I35" s="804" t="s">
        <v>680</v>
      </c>
      <c r="J35" s="805"/>
      <c r="K35" s="805"/>
      <c r="L35" s="806"/>
      <c r="M35" s="807">
        <v>548</v>
      </c>
      <c r="N35" s="808">
        <v>23</v>
      </c>
    </row>
    <row r="36" spans="1:14" s="820" customFormat="1" ht="51" customHeight="1">
      <c r="A36" s="796">
        <v>30</v>
      </c>
      <c r="B36" s="797" t="s">
        <v>285</v>
      </c>
      <c r="C36" s="815" t="s">
        <v>318</v>
      </c>
      <c r="D36" s="799" t="s">
        <v>684</v>
      </c>
      <c r="E36" s="800">
        <v>0.69</v>
      </c>
      <c r="F36" s="821"/>
      <c r="G36" s="802"/>
      <c r="H36" s="803"/>
      <c r="I36" s="804" t="s">
        <v>427</v>
      </c>
      <c r="J36" s="805"/>
      <c r="K36" s="805"/>
      <c r="L36" s="806">
        <v>111</v>
      </c>
      <c r="M36" s="807">
        <v>617</v>
      </c>
      <c r="N36" s="808">
        <v>17</v>
      </c>
    </row>
    <row r="37" spans="1:14" s="769" customFormat="1" ht="51" customHeight="1">
      <c r="A37" s="796"/>
      <c r="B37" s="797"/>
      <c r="C37" s="815"/>
      <c r="D37" s="799"/>
      <c r="E37" s="800"/>
      <c r="F37" s="821"/>
      <c r="G37" s="802"/>
      <c r="H37" s="803"/>
      <c r="I37" s="804"/>
      <c r="J37" s="805"/>
      <c r="K37" s="805"/>
      <c r="L37" s="806"/>
      <c r="M37" s="807"/>
      <c r="N37" s="808"/>
    </row>
    <row r="38" spans="1:14" s="820" customFormat="1" ht="51" customHeight="1">
      <c r="A38" s="796"/>
      <c r="B38" s="797"/>
      <c r="C38" s="815"/>
      <c r="D38" s="799"/>
      <c r="E38" s="800"/>
      <c r="F38" s="814"/>
      <c r="G38" s="802"/>
      <c r="H38" s="803"/>
      <c r="I38" s="804"/>
      <c r="J38" s="805"/>
      <c r="K38" s="805"/>
      <c r="L38" s="806"/>
      <c r="M38" s="807"/>
      <c r="N38" s="808"/>
    </row>
    <row r="39" spans="1:14" s="820" customFormat="1" ht="51" customHeight="1">
      <c r="A39" s="796"/>
      <c r="B39" s="824"/>
      <c r="C39" s="825"/>
      <c r="D39" s="826"/>
      <c r="E39" s="827"/>
      <c r="F39" s="828"/>
      <c r="G39" s="785"/>
      <c r="H39" s="786"/>
      <c r="I39" s="787"/>
      <c r="J39" s="805"/>
      <c r="K39" s="829"/>
      <c r="L39" s="806"/>
      <c r="M39" s="807"/>
      <c r="N39" s="808"/>
    </row>
    <row r="40" spans="1:14" s="769" customFormat="1" ht="51" customHeight="1" thickBot="1">
      <c r="A40" s="830"/>
      <c r="B40" s="831"/>
      <c r="C40" s="832"/>
      <c r="D40" s="833"/>
      <c r="E40" s="834"/>
      <c r="F40" s="835"/>
      <c r="G40" s="836"/>
      <c r="H40" s="837"/>
      <c r="I40" s="838"/>
      <c r="J40" s="838"/>
      <c r="K40" s="839"/>
      <c r="L40" s="840"/>
      <c r="M40" s="841"/>
      <c r="N40" s="842"/>
    </row>
    <row r="41" spans="1:14" ht="33.75" thickBot="1" thickTop="1">
      <c r="A41" s="843"/>
      <c r="B41" s="1383" t="s">
        <v>685</v>
      </c>
      <c r="C41" s="1383"/>
      <c r="D41" s="1384" t="s">
        <v>686</v>
      </c>
      <c r="E41" s="1384"/>
      <c r="F41" s="1384"/>
      <c r="G41" s="1385"/>
      <c r="H41" s="844"/>
      <c r="I41" s="1386" t="s">
        <v>406</v>
      </c>
      <c r="J41" s="1386"/>
      <c r="K41" s="845"/>
      <c r="L41" s="844"/>
      <c r="M41" s="846"/>
      <c r="N41" s="847"/>
    </row>
    <row r="42" spans="1:14" ht="28.5">
      <c r="A42" s="848"/>
      <c r="B42" s="849" t="s">
        <v>687</v>
      </c>
      <c r="C42" s="850"/>
      <c r="D42" s="851" t="s">
        <v>688</v>
      </c>
      <c r="E42" s="852"/>
      <c r="F42" s="853"/>
      <c r="G42" s="854"/>
      <c r="H42" s="1372" t="s">
        <v>689</v>
      </c>
      <c r="I42" s="1373"/>
      <c r="J42" s="1373"/>
      <c r="K42" s="1373"/>
      <c r="L42" s="1373"/>
      <c r="M42" s="1373"/>
      <c r="N42" s="1374"/>
    </row>
    <row r="43" spans="1:14" ht="28.5">
      <c r="A43" s="848"/>
      <c r="B43" s="849" t="s">
        <v>690</v>
      </c>
      <c r="C43" s="850"/>
      <c r="D43" s="851" t="s">
        <v>691</v>
      </c>
      <c r="E43" s="852"/>
      <c r="F43" s="853"/>
      <c r="G43" s="854"/>
      <c r="H43" s="1372" t="s">
        <v>692</v>
      </c>
      <c r="I43" s="1373"/>
      <c r="J43" s="1373"/>
      <c r="K43" s="1373"/>
      <c r="L43" s="1373"/>
      <c r="M43" s="1373"/>
      <c r="N43" s="1374"/>
    </row>
    <row r="44" spans="1:14" ht="29.25" thickBot="1">
      <c r="A44" s="855"/>
      <c r="B44" s="856" t="s">
        <v>693</v>
      </c>
      <c r="C44" s="857"/>
      <c r="D44" s="1375"/>
      <c r="E44" s="1375"/>
      <c r="F44" s="1375"/>
      <c r="G44" s="858"/>
      <c r="H44" s="1376" t="s">
        <v>694</v>
      </c>
      <c r="I44" s="1377"/>
      <c r="J44" s="1377"/>
      <c r="K44" s="1377"/>
      <c r="L44" s="1377"/>
      <c r="M44" s="1377"/>
      <c r="N44" s="1378"/>
    </row>
    <row r="45" ht="14.25" thickTop="1"/>
  </sheetData>
  <sheetProtection/>
  <mergeCells count="22">
    <mergeCell ref="B2:B3"/>
    <mergeCell ref="C2:K3"/>
    <mergeCell ref="L2:N2"/>
    <mergeCell ref="L3:N3"/>
    <mergeCell ref="C4:K4"/>
    <mergeCell ref="L4:N4"/>
    <mergeCell ref="C5:C6"/>
    <mergeCell ref="D5:D6"/>
    <mergeCell ref="E5:E6"/>
    <mergeCell ref="F5:G5"/>
    <mergeCell ref="H5:H6"/>
    <mergeCell ref="C1:E1"/>
    <mergeCell ref="H43:N43"/>
    <mergeCell ref="D44:F44"/>
    <mergeCell ref="H44:N44"/>
    <mergeCell ref="L5:L6"/>
    <mergeCell ref="M5:N5"/>
    <mergeCell ref="B41:C41"/>
    <mergeCell ref="D41:G41"/>
    <mergeCell ref="I41:J41"/>
    <mergeCell ref="H42:N42"/>
    <mergeCell ref="B5:B6"/>
  </mergeCells>
  <printOptions/>
  <pageMargins left="0.59" right="0.28" top="0.45" bottom="0.66" header="0.31496062992125984" footer="0.55"/>
  <pageSetup horizontalDpi="360" verticalDpi="360" orientation="portrait" paperSize="9" scale="40" r:id="rId1"/>
</worksheet>
</file>

<file path=xl/worksheets/sheet12.xml><?xml version="1.0" encoding="utf-8"?>
<worksheet xmlns="http://schemas.openxmlformats.org/spreadsheetml/2006/main" xmlns:r="http://schemas.openxmlformats.org/officeDocument/2006/relationships">
  <dimension ref="A2:R28"/>
  <sheetViews>
    <sheetView zoomScale="40" zoomScaleNormal="40" zoomScalePageLayoutView="0" workbookViewId="0" topLeftCell="A1">
      <selection activeCell="Q9" sqref="Q9"/>
    </sheetView>
  </sheetViews>
  <sheetFormatPr defaultColWidth="9.00390625" defaultRowHeight="13.5"/>
  <cols>
    <col min="1" max="1" width="10.25390625" style="766" customWidth="1"/>
    <col min="2" max="2" width="32.50390625" style="766" customWidth="1"/>
    <col min="3" max="3" width="12.00390625" style="766" customWidth="1"/>
    <col min="4" max="4" width="14.75390625" style="766" customWidth="1"/>
    <col min="5" max="5" width="9.00390625" style="766" customWidth="1"/>
    <col min="6" max="6" width="5.625" style="766" customWidth="1"/>
    <col min="7" max="7" width="10.50390625" style="766" customWidth="1"/>
    <col min="8" max="8" width="32.50390625" style="766" customWidth="1"/>
    <col min="9" max="9" width="20.625" style="766" customWidth="1"/>
    <col min="10" max="10" width="4.75390625" style="766" customWidth="1"/>
    <col min="11" max="11" width="10.25390625" style="766" customWidth="1"/>
    <col min="12" max="12" width="32.50390625" style="766" customWidth="1"/>
    <col min="13" max="13" width="20.75390625" style="766" customWidth="1"/>
    <col min="14" max="14" width="4.75390625" style="766" customWidth="1"/>
    <col min="15" max="15" width="10.375" style="766" customWidth="1"/>
    <col min="16" max="16" width="32.375" style="766" customWidth="1"/>
    <col min="17" max="17" width="20.875" style="766" customWidth="1"/>
    <col min="18" max="18" width="21.625" style="766" customWidth="1"/>
    <col min="19" max="16384" width="9.00390625" style="766" customWidth="1"/>
  </cols>
  <sheetData>
    <row r="1" ht="6.75" customHeight="1" thickBot="1"/>
    <row r="2" spans="1:18" s="769" customFormat="1" ht="42.75" customHeight="1" thickTop="1">
      <c r="A2" s="1406" t="s">
        <v>695</v>
      </c>
      <c r="B2" s="1407"/>
      <c r="C2" s="1408" t="s">
        <v>696</v>
      </c>
      <c r="D2" s="1409"/>
      <c r="E2" s="1409"/>
      <c r="F2" s="1409"/>
      <c r="G2" s="1409"/>
      <c r="H2" s="1409"/>
      <c r="I2" s="1409"/>
      <c r="J2" s="1409"/>
      <c r="K2" s="1409"/>
      <c r="L2" s="1409"/>
      <c r="M2" s="1409"/>
      <c r="N2" s="1409"/>
      <c r="O2" s="1409"/>
      <c r="P2" s="1410"/>
      <c r="Q2" s="859"/>
      <c r="R2" s="859"/>
    </row>
    <row r="3" spans="1:18" s="769" customFormat="1" ht="39.75" customHeight="1" thickBot="1">
      <c r="A3" s="1406"/>
      <c r="B3" s="1407"/>
      <c r="C3" s="1411"/>
      <c r="D3" s="1412"/>
      <c r="E3" s="1412"/>
      <c r="F3" s="1412"/>
      <c r="G3" s="1412"/>
      <c r="H3" s="1412"/>
      <c r="I3" s="1412"/>
      <c r="J3" s="1412"/>
      <c r="K3" s="1412"/>
      <c r="L3" s="1412"/>
      <c r="M3" s="1412"/>
      <c r="N3" s="1412"/>
      <c r="O3" s="1412"/>
      <c r="P3" s="1413"/>
      <c r="Q3" s="859"/>
      <c r="R3" s="859"/>
    </row>
    <row r="4" spans="16:18" s="769" customFormat="1" ht="42.75" customHeight="1" thickBot="1" thickTop="1">
      <c r="P4" s="860"/>
      <c r="Q4" s="1414" t="s">
        <v>697</v>
      </c>
      <c r="R4" s="1414"/>
    </row>
    <row r="5" spans="1:18" s="769" customFormat="1" ht="32.25" customHeight="1">
      <c r="A5" s="1415" t="s">
        <v>698</v>
      </c>
      <c r="B5" s="1416"/>
      <c r="C5" s="1419" t="s">
        <v>699</v>
      </c>
      <c r="D5" s="1421" t="s">
        <v>665</v>
      </c>
      <c r="E5" s="1422"/>
      <c r="F5" s="861"/>
      <c r="G5" s="1423" t="s">
        <v>700</v>
      </c>
      <c r="H5" s="1424"/>
      <c r="I5" s="862" t="s">
        <v>436</v>
      </c>
      <c r="J5" s="861"/>
      <c r="K5" s="1427" t="s">
        <v>701</v>
      </c>
      <c r="L5" s="1428"/>
      <c r="M5" s="863" t="s">
        <v>667</v>
      </c>
      <c r="N5" s="861"/>
      <c r="O5" s="1431" t="s">
        <v>702</v>
      </c>
      <c r="P5" s="1432"/>
      <c r="Q5" s="864" t="s">
        <v>667</v>
      </c>
      <c r="R5" s="865" t="s">
        <v>437</v>
      </c>
    </row>
    <row r="6" spans="1:18" s="769" customFormat="1" ht="32.25" customHeight="1" thickBot="1">
      <c r="A6" s="1417"/>
      <c r="B6" s="1418"/>
      <c r="C6" s="1420"/>
      <c r="D6" s="866" t="s">
        <v>703</v>
      </c>
      <c r="E6" s="867" t="s">
        <v>670</v>
      </c>
      <c r="F6" s="861"/>
      <c r="G6" s="1425"/>
      <c r="H6" s="1426"/>
      <c r="I6" s="868" t="s">
        <v>440</v>
      </c>
      <c r="J6" s="861"/>
      <c r="K6" s="1429"/>
      <c r="L6" s="1430"/>
      <c r="M6" s="869" t="s">
        <v>704</v>
      </c>
      <c r="N6" s="861"/>
      <c r="O6" s="1433"/>
      <c r="P6" s="1434"/>
      <c r="Q6" s="870" t="s">
        <v>440</v>
      </c>
      <c r="R6" s="871" t="s">
        <v>440</v>
      </c>
    </row>
    <row r="7" spans="1:18" s="769" customFormat="1" ht="54.75" customHeight="1">
      <c r="A7" s="872">
        <v>1</v>
      </c>
      <c r="B7" s="873" t="s">
        <v>331</v>
      </c>
      <c r="C7" s="874">
        <v>0.62</v>
      </c>
      <c r="D7" s="875">
        <v>41552.71944444445</v>
      </c>
      <c r="E7" s="876"/>
      <c r="G7" s="872">
        <v>1</v>
      </c>
      <c r="H7" s="877" t="s">
        <v>275</v>
      </c>
      <c r="I7" s="878">
        <v>41553.261145833334</v>
      </c>
      <c r="K7" s="872">
        <v>1</v>
      </c>
      <c r="L7" s="879" t="s">
        <v>288</v>
      </c>
      <c r="M7" s="880">
        <v>0.42313657407066785</v>
      </c>
      <c r="O7" s="872">
        <v>1</v>
      </c>
      <c r="P7" s="881" t="s">
        <v>288</v>
      </c>
      <c r="Q7" s="882">
        <v>0.42313657407066785</v>
      </c>
      <c r="R7" s="883">
        <v>0.342740624997241</v>
      </c>
    </row>
    <row r="8" spans="1:18" s="769" customFormat="1" ht="54.75" customHeight="1">
      <c r="A8" s="884">
        <v>2</v>
      </c>
      <c r="B8" s="885" t="s">
        <v>673</v>
      </c>
      <c r="C8" s="886">
        <v>0.65</v>
      </c>
      <c r="D8" s="887">
        <v>41552.73611111111</v>
      </c>
      <c r="E8" s="888"/>
      <c r="G8" s="884">
        <v>2</v>
      </c>
      <c r="H8" s="889" t="s">
        <v>304</v>
      </c>
      <c r="I8" s="890">
        <v>41553.271527777775</v>
      </c>
      <c r="K8" s="884">
        <v>2</v>
      </c>
      <c r="L8" s="885" t="s">
        <v>270</v>
      </c>
      <c r="M8" s="891">
        <v>0.45400462963152677</v>
      </c>
      <c r="O8" s="884">
        <v>2</v>
      </c>
      <c r="P8" s="892" t="s">
        <v>275</v>
      </c>
      <c r="Q8" s="893">
        <v>0.45836805555882165</v>
      </c>
      <c r="R8" s="894">
        <v>0.3529434027802927</v>
      </c>
    </row>
    <row r="9" spans="1:18" s="769" customFormat="1" ht="54.75" customHeight="1">
      <c r="A9" s="884">
        <v>3</v>
      </c>
      <c r="B9" s="885" t="s">
        <v>282</v>
      </c>
      <c r="C9" s="886">
        <v>0.65</v>
      </c>
      <c r="D9" s="887">
        <v>41552.73611111111</v>
      </c>
      <c r="E9" s="888"/>
      <c r="G9" s="884">
        <v>3</v>
      </c>
      <c r="H9" s="892" t="s">
        <v>280</v>
      </c>
      <c r="I9" s="890">
        <v>41553.29659722222</v>
      </c>
      <c r="K9" s="884">
        <v>3</v>
      </c>
      <c r="L9" s="885" t="s">
        <v>275</v>
      </c>
      <c r="M9" s="891">
        <v>0.45836805555882165</v>
      </c>
      <c r="O9" s="884">
        <v>3</v>
      </c>
      <c r="P9" s="892" t="s">
        <v>304</v>
      </c>
      <c r="Q9" s="893">
        <v>0.4798611111109494</v>
      </c>
      <c r="R9" s="894">
        <v>0.35989583333321207</v>
      </c>
    </row>
    <row r="10" spans="1:18" s="769" customFormat="1" ht="54.75" customHeight="1">
      <c r="A10" s="884">
        <v>4</v>
      </c>
      <c r="B10" s="885" t="s">
        <v>321</v>
      </c>
      <c r="C10" s="886">
        <v>0.68</v>
      </c>
      <c r="D10" s="887">
        <v>41552.75277777778</v>
      </c>
      <c r="E10" s="888"/>
      <c r="G10" s="884">
        <v>4</v>
      </c>
      <c r="H10" s="892" t="s">
        <v>272</v>
      </c>
      <c r="I10" s="890">
        <v>41553.29721064815</v>
      </c>
      <c r="K10" s="884">
        <v>4</v>
      </c>
      <c r="L10" s="885" t="s">
        <v>293</v>
      </c>
      <c r="M10" s="891">
        <v>0.4739351851894753</v>
      </c>
      <c r="O10" s="884">
        <v>4</v>
      </c>
      <c r="P10" s="892" t="s">
        <v>270</v>
      </c>
      <c r="Q10" s="893">
        <v>0.45400462963152677</v>
      </c>
      <c r="R10" s="894">
        <v>0.3632037037052214</v>
      </c>
    </row>
    <row r="11" spans="1:18" s="769" customFormat="1" ht="54.75" customHeight="1">
      <c r="A11" s="884">
        <v>5</v>
      </c>
      <c r="B11" s="885" t="s">
        <v>283</v>
      </c>
      <c r="C11" s="886">
        <v>0.69</v>
      </c>
      <c r="D11" s="887">
        <v>41552.75833333333</v>
      </c>
      <c r="E11" s="888"/>
      <c r="G11" s="884">
        <v>5</v>
      </c>
      <c r="H11" s="892" t="s">
        <v>673</v>
      </c>
      <c r="I11" s="890">
        <v>41553.297326388885</v>
      </c>
      <c r="K11" s="884">
        <v>5</v>
      </c>
      <c r="L11" s="895" t="s">
        <v>304</v>
      </c>
      <c r="M11" s="891">
        <v>0.4798611111109494</v>
      </c>
      <c r="O11" s="884">
        <v>5</v>
      </c>
      <c r="P11" s="892" t="s">
        <v>673</v>
      </c>
      <c r="Q11" s="893">
        <v>0.5612152777757728</v>
      </c>
      <c r="R11" s="894">
        <v>0.36478993055425235</v>
      </c>
    </row>
    <row r="12" spans="1:18" s="769" customFormat="1" ht="54.75" customHeight="1">
      <c r="A12" s="884">
        <v>6</v>
      </c>
      <c r="B12" s="885" t="s">
        <v>280</v>
      </c>
      <c r="C12" s="886">
        <v>0.69</v>
      </c>
      <c r="D12" s="887">
        <v>41552.75833333333</v>
      </c>
      <c r="E12" s="888"/>
      <c r="G12" s="884">
        <v>6</v>
      </c>
      <c r="H12" s="892" t="s">
        <v>288</v>
      </c>
      <c r="I12" s="890">
        <v>41553.29813657407</v>
      </c>
      <c r="K12" s="884">
        <v>6</v>
      </c>
      <c r="L12" s="885" t="s">
        <v>333</v>
      </c>
      <c r="M12" s="891">
        <v>0.48087962962745223</v>
      </c>
      <c r="O12" s="884">
        <v>6</v>
      </c>
      <c r="P12" s="892" t="s">
        <v>280</v>
      </c>
      <c r="Q12" s="893">
        <v>0.5382638888913789</v>
      </c>
      <c r="R12" s="894">
        <v>0.3714020833350514</v>
      </c>
    </row>
    <row r="13" spans="1:18" ht="54.75" customHeight="1">
      <c r="A13" s="884">
        <v>7</v>
      </c>
      <c r="B13" s="896" t="s">
        <v>675</v>
      </c>
      <c r="C13" s="886">
        <v>0.69</v>
      </c>
      <c r="D13" s="887">
        <v>41552.75833333333</v>
      </c>
      <c r="E13" s="888"/>
      <c r="G13" s="884">
        <v>7</v>
      </c>
      <c r="H13" s="892" t="s">
        <v>293</v>
      </c>
      <c r="I13" s="890">
        <v>41553.29893518519</v>
      </c>
      <c r="K13" s="884">
        <v>7</v>
      </c>
      <c r="L13" s="885" t="s">
        <v>272</v>
      </c>
      <c r="M13" s="891">
        <v>0.505543981482333</v>
      </c>
      <c r="O13" s="884">
        <v>7</v>
      </c>
      <c r="P13" s="892" t="s">
        <v>333</v>
      </c>
      <c r="Q13" s="893">
        <v>0.48087962962745223</v>
      </c>
      <c r="R13" s="894">
        <v>0.37508611110941276</v>
      </c>
    </row>
    <row r="14" spans="1:18" s="769" customFormat="1" ht="54.75" customHeight="1">
      <c r="A14" s="884">
        <v>8</v>
      </c>
      <c r="B14" s="885" t="s">
        <v>279</v>
      </c>
      <c r="C14" s="886">
        <v>0.7</v>
      </c>
      <c r="D14" s="887">
        <v>41552.76388888889</v>
      </c>
      <c r="E14" s="888"/>
      <c r="G14" s="884">
        <v>8</v>
      </c>
      <c r="H14" s="892" t="s">
        <v>276</v>
      </c>
      <c r="I14" s="890">
        <v>41553.328206018516</v>
      </c>
      <c r="K14" s="884">
        <v>8</v>
      </c>
      <c r="L14" s="885" t="s">
        <v>298</v>
      </c>
      <c r="M14" s="891">
        <v>0.5345833333340124</v>
      </c>
      <c r="O14" s="884">
        <v>8</v>
      </c>
      <c r="P14" s="892" t="s">
        <v>272</v>
      </c>
      <c r="Q14" s="893">
        <v>0.505543981482333</v>
      </c>
      <c r="R14" s="894">
        <v>0.3791579861117498</v>
      </c>
    </row>
    <row r="15" spans="1:18" s="769" customFormat="1" ht="54.75" customHeight="1">
      <c r="A15" s="884">
        <v>9</v>
      </c>
      <c r="B15" s="885" t="s">
        <v>276</v>
      </c>
      <c r="C15" s="886">
        <v>0.7</v>
      </c>
      <c r="D15" s="887">
        <v>41552.76388888889</v>
      </c>
      <c r="E15" s="888"/>
      <c r="G15" s="884">
        <v>9</v>
      </c>
      <c r="H15" s="892" t="s">
        <v>270</v>
      </c>
      <c r="I15" s="890">
        <v>41553.32900462963</v>
      </c>
      <c r="K15" s="884">
        <v>9</v>
      </c>
      <c r="L15" s="885" t="s">
        <v>280</v>
      </c>
      <c r="M15" s="891">
        <v>0.5382638888913789</v>
      </c>
      <c r="O15" s="884">
        <v>9</v>
      </c>
      <c r="P15" s="892" t="s">
        <v>293</v>
      </c>
      <c r="Q15" s="893">
        <v>0.4739351851894753</v>
      </c>
      <c r="R15" s="894">
        <v>0.38388750000347505</v>
      </c>
    </row>
    <row r="16" spans="1:18" s="817" customFormat="1" ht="54.75" customHeight="1">
      <c r="A16" s="884">
        <v>10</v>
      </c>
      <c r="B16" s="885" t="s">
        <v>278</v>
      </c>
      <c r="C16" s="886">
        <v>0.71</v>
      </c>
      <c r="D16" s="887">
        <v>41552.76944444444</v>
      </c>
      <c r="E16" s="888"/>
      <c r="G16" s="884">
        <v>10</v>
      </c>
      <c r="H16" s="897" t="s">
        <v>298</v>
      </c>
      <c r="I16" s="890">
        <v>41553.33736111111</v>
      </c>
      <c r="K16" s="884">
        <v>10</v>
      </c>
      <c r="L16" s="885" t="s">
        <v>274</v>
      </c>
      <c r="M16" s="891">
        <v>0.5482986111164792</v>
      </c>
      <c r="O16" s="884">
        <v>10</v>
      </c>
      <c r="P16" s="898" t="s">
        <v>276</v>
      </c>
      <c r="Q16" s="893">
        <v>0.5643171296251239</v>
      </c>
      <c r="R16" s="894">
        <v>0.3950219907375867</v>
      </c>
    </row>
    <row r="17" spans="1:18" s="769" customFormat="1" ht="54.75" customHeight="1">
      <c r="A17" s="884">
        <v>11</v>
      </c>
      <c r="B17" s="885" t="s">
        <v>304</v>
      </c>
      <c r="C17" s="886">
        <v>0.75</v>
      </c>
      <c r="D17" s="887">
        <v>41552.791666666664</v>
      </c>
      <c r="E17" s="888"/>
      <c r="G17" s="884">
        <v>11</v>
      </c>
      <c r="H17" s="892" t="s">
        <v>274</v>
      </c>
      <c r="I17" s="890">
        <v>41553.35107638889</v>
      </c>
      <c r="K17" s="884">
        <v>11</v>
      </c>
      <c r="L17" s="899" t="s">
        <v>673</v>
      </c>
      <c r="M17" s="900">
        <v>0.5612152777757728</v>
      </c>
      <c r="O17" s="884">
        <v>11</v>
      </c>
      <c r="P17" s="897" t="s">
        <v>282</v>
      </c>
      <c r="Q17" s="893">
        <v>0.6306597222210257</v>
      </c>
      <c r="R17" s="894">
        <v>0.4099288194436667</v>
      </c>
    </row>
    <row r="18" spans="1:18" s="769" customFormat="1" ht="54.75" customHeight="1">
      <c r="A18" s="884">
        <v>12</v>
      </c>
      <c r="B18" s="885" t="s">
        <v>272</v>
      </c>
      <c r="C18" s="886">
        <v>0.75</v>
      </c>
      <c r="D18" s="887">
        <v>41552.791666666664</v>
      </c>
      <c r="E18" s="888"/>
      <c r="G18" s="884">
        <v>12</v>
      </c>
      <c r="H18" s="898" t="s">
        <v>333</v>
      </c>
      <c r="I18" s="890">
        <v>41553.35587962963</v>
      </c>
      <c r="K18" s="884">
        <v>12</v>
      </c>
      <c r="L18" s="896" t="s">
        <v>276</v>
      </c>
      <c r="M18" s="891">
        <v>0.5643171296251239</v>
      </c>
      <c r="O18" s="884">
        <v>12</v>
      </c>
      <c r="P18" s="892" t="s">
        <v>298</v>
      </c>
      <c r="Q18" s="893">
        <v>0.5345833333340124</v>
      </c>
      <c r="R18" s="894">
        <v>0.41162916666718957</v>
      </c>
    </row>
    <row r="19" spans="1:18" s="769" customFormat="1" ht="54.75" customHeight="1">
      <c r="A19" s="884">
        <v>13</v>
      </c>
      <c r="B19" s="885" t="s">
        <v>298</v>
      </c>
      <c r="C19" s="886">
        <v>0.77</v>
      </c>
      <c r="D19" s="887">
        <v>41552.802777777775</v>
      </c>
      <c r="E19" s="888"/>
      <c r="G19" s="884">
        <v>13</v>
      </c>
      <c r="H19" s="892" t="s">
        <v>279</v>
      </c>
      <c r="I19" s="890">
        <v>41553.35820601852</v>
      </c>
      <c r="K19" s="884">
        <v>13</v>
      </c>
      <c r="L19" s="885" t="s">
        <v>279</v>
      </c>
      <c r="M19" s="891">
        <v>0.5943171296312357</v>
      </c>
      <c r="O19" s="884">
        <v>13</v>
      </c>
      <c r="P19" s="892" t="s">
        <v>321</v>
      </c>
      <c r="Q19" s="893">
        <v>0.6083680555530009</v>
      </c>
      <c r="R19" s="894">
        <v>0.4136902777760406</v>
      </c>
    </row>
    <row r="20" spans="1:18" s="769" customFormat="1" ht="54.75" customHeight="1">
      <c r="A20" s="884">
        <v>14</v>
      </c>
      <c r="B20" s="885" t="s">
        <v>274</v>
      </c>
      <c r="C20" s="886">
        <v>0.77</v>
      </c>
      <c r="D20" s="887">
        <v>41552.802777777775</v>
      </c>
      <c r="E20" s="888"/>
      <c r="G20" s="884">
        <v>14</v>
      </c>
      <c r="H20" s="892" t="s">
        <v>321</v>
      </c>
      <c r="I20" s="890">
        <v>41553.36114583333</v>
      </c>
      <c r="K20" s="884">
        <v>14</v>
      </c>
      <c r="L20" s="885" t="s">
        <v>283</v>
      </c>
      <c r="M20" s="891">
        <v>0.6038888888942893</v>
      </c>
      <c r="O20" s="884">
        <v>14</v>
      </c>
      <c r="P20" s="892" t="s">
        <v>279</v>
      </c>
      <c r="Q20" s="893">
        <v>0.5943171296312357</v>
      </c>
      <c r="R20" s="894">
        <v>0.41602199074186497</v>
      </c>
    </row>
    <row r="21" spans="1:18" s="820" customFormat="1" ht="54.75" customHeight="1">
      <c r="A21" s="884">
        <v>15</v>
      </c>
      <c r="B21" s="885" t="s">
        <v>275</v>
      </c>
      <c r="C21" s="886">
        <v>0.77</v>
      </c>
      <c r="D21" s="887">
        <v>41552.802777777775</v>
      </c>
      <c r="E21" s="888"/>
      <c r="G21" s="884">
        <v>15</v>
      </c>
      <c r="H21" s="892" t="s">
        <v>283</v>
      </c>
      <c r="I21" s="890">
        <v>41553.362222222226</v>
      </c>
      <c r="K21" s="884">
        <v>15</v>
      </c>
      <c r="L21" s="885" t="s">
        <v>321</v>
      </c>
      <c r="M21" s="891">
        <v>0.6083680555530009</v>
      </c>
      <c r="O21" s="884">
        <v>15</v>
      </c>
      <c r="P21" s="897" t="s">
        <v>283</v>
      </c>
      <c r="Q21" s="893">
        <v>0.6038888888942893</v>
      </c>
      <c r="R21" s="894">
        <v>0.41668333333705954</v>
      </c>
    </row>
    <row r="22" spans="1:18" s="769" customFormat="1" ht="54.75" customHeight="1">
      <c r="A22" s="884">
        <v>16</v>
      </c>
      <c r="B22" s="885" t="s">
        <v>293</v>
      </c>
      <c r="C22" s="886">
        <v>0.81</v>
      </c>
      <c r="D22" s="887">
        <v>41552.825</v>
      </c>
      <c r="E22" s="888"/>
      <c r="G22" s="884">
        <v>16</v>
      </c>
      <c r="H22" s="897" t="s">
        <v>282</v>
      </c>
      <c r="I22" s="890">
        <v>41553.36677083333</v>
      </c>
      <c r="K22" s="884">
        <v>16</v>
      </c>
      <c r="L22" s="896" t="s">
        <v>282</v>
      </c>
      <c r="M22" s="891">
        <v>0.6306597222210257</v>
      </c>
      <c r="O22" s="884">
        <v>16</v>
      </c>
      <c r="P22" s="892" t="s">
        <v>274</v>
      </c>
      <c r="Q22" s="901">
        <v>0.5482986111164792</v>
      </c>
      <c r="R22" s="890">
        <v>0.42218993055968895</v>
      </c>
    </row>
    <row r="23" spans="1:18" s="769" customFormat="1" ht="54.75" customHeight="1">
      <c r="A23" s="884">
        <v>17</v>
      </c>
      <c r="B23" s="885" t="s">
        <v>288</v>
      </c>
      <c r="C23" s="886">
        <v>0.81</v>
      </c>
      <c r="D23" s="887">
        <v>41552.875</v>
      </c>
      <c r="E23" s="888"/>
      <c r="G23" s="884">
        <v>17</v>
      </c>
      <c r="H23" s="892" t="s">
        <v>278</v>
      </c>
      <c r="I23" s="890">
        <v>41553.411678240744</v>
      </c>
      <c r="K23" s="884">
        <v>17</v>
      </c>
      <c r="L23" s="885" t="s">
        <v>278</v>
      </c>
      <c r="M23" s="891">
        <v>0.6422337963012978</v>
      </c>
      <c r="O23" s="884">
        <v>17</v>
      </c>
      <c r="P23" s="892" t="s">
        <v>331</v>
      </c>
      <c r="Q23" s="901">
        <v>0.6965277777781012</v>
      </c>
      <c r="R23" s="890">
        <v>0.4318472222224227</v>
      </c>
    </row>
    <row r="24" spans="1:18" ht="54.75" customHeight="1">
      <c r="A24" s="884">
        <v>18</v>
      </c>
      <c r="B24" s="899" t="s">
        <v>270</v>
      </c>
      <c r="C24" s="886">
        <v>0.8</v>
      </c>
      <c r="D24" s="887">
        <v>41552.875</v>
      </c>
      <c r="E24" s="888"/>
      <c r="G24" s="884">
        <v>18</v>
      </c>
      <c r="H24" s="892" t="s">
        <v>331</v>
      </c>
      <c r="I24" s="890">
        <v>41553.415972222225</v>
      </c>
      <c r="K24" s="884">
        <v>18</v>
      </c>
      <c r="L24" s="885" t="s">
        <v>675</v>
      </c>
      <c r="M24" s="891">
        <v>0.6750115740724141</v>
      </c>
      <c r="O24" s="884">
        <v>18</v>
      </c>
      <c r="P24" s="892" t="s">
        <v>278</v>
      </c>
      <c r="Q24" s="901">
        <v>0.6422337963012978</v>
      </c>
      <c r="R24" s="890">
        <v>0.4559859953739214</v>
      </c>
    </row>
    <row r="25" spans="1:18" s="769" customFormat="1" ht="54.75" customHeight="1">
      <c r="A25" s="884">
        <v>19</v>
      </c>
      <c r="B25" s="885" t="s">
        <v>333</v>
      </c>
      <c r="C25" s="886">
        <v>0.78</v>
      </c>
      <c r="D25" s="887">
        <v>41552.875</v>
      </c>
      <c r="E25" s="888"/>
      <c r="G25" s="884">
        <v>19</v>
      </c>
      <c r="H25" s="892" t="s">
        <v>675</v>
      </c>
      <c r="I25" s="890">
        <v>41553.433344907404</v>
      </c>
      <c r="K25" s="884">
        <v>19</v>
      </c>
      <c r="L25" s="892" t="s">
        <v>331</v>
      </c>
      <c r="M25" s="891">
        <v>0.6965277777781012</v>
      </c>
      <c r="N25" s="795"/>
      <c r="O25" s="884">
        <v>19</v>
      </c>
      <c r="P25" s="892" t="s">
        <v>675</v>
      </c>
      <c r="Q25" s="901">
        <v>0.6750115740724141</v>
      </c>
      <c r="R25" s="890">
        <v>0.46575798610996566</v>
      </c>
    </row>
    <row r="26" spans="1:18" s="769" customFormat="1" ht="54.75" customHeight="1">
      <c r="A26" s="884"/>
      <c r="B26" s="885"/>
      <c r="C26" s="886"/>
      <c r="D26" s="887"/>
      <c r="E26" s="888"/>
      <c r="G26" s="884"/>
      <c r="H26" s="892"/>
      <c r="I26" s="902"/>
      <c r="K26" s="884"/>
      <c r="L26" s="892"/>
      <c r="M26" s="903"/>
      <c r="O26" s="884"/>
      <c r="P26" s="892"/>
      <c r="Q26" s="901"/>
      <c r="R26" s="890"/>
    </row>
    <row r="27" spans="1:18" ht="54.75" customHeight="1" thickBot="1">
      <c r="A27" s="904"/>
      <c r="B27" s="905"/>
      <c r="C27" s="906"/>
      <c r="D27" s="907"/>
      <c r="E27" s="908"/>
      <c r="G27" s="909"/>
      <c r="H27" s="910"/>
      <c r="I27" s="911"/>
      <c r="K27" s="904"/>
      <c r="L27" s="910"/>
      <c r="M27" s="912"/>
      <c r="O27" s="904"/>
      <c r="P27" s="910"/>
      <c r="Q27" s="913"/>
      <c r="R27" s="914"/>
    </row>
    <row r="28" spans="12:18" ht="28.5">
      <c r="L28" s="915"/>
      <c r="Q28" s="916"/>
      <c r="R28" s="916"/>
    </row>
  </sheetData>
  <sheetProtection/>
  <mergeCells count="9">
    <mergeCell ref="A2:B3"/>
    <mergeCell ref="C2:P3"/>
    <mergeCell ref="Q4:R4"/>
    <mergeCell ref="A5:B6"/>
    <mergeCell ref="C5:C6"/>
    <mergeCell ref="D5:E5"/>
    <mergeCell ref="G5:H6"/>
    <mergeCell ref="K5:L6"/>
    <mergeCell ref="O5:P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T28"/>
  <sheetViews>
    <sheetView zoomScale="40" zoomScaleNormal="40" zoomScalePageLayoutView="0" workbookViewId="0" topLeftCell="A4">
      <selection activeCell="Q9" sqref="Q9"/>
    </sheetView>
  </sheetViews>
  <sheetFormatPr defaultColWidth="9.00390625" defaultRowHeight="13.5"/>
  <cols>
    <col min="1" max="1" width="7.00390625" style="766" customWidth="1"/>
    <col min="2" max="2" width="26.75390625" style="766" customWidth="1"/>
    <col min="3" max="3" width="11.00390625" style="766" customWidth="1"/>
    <col min="4" max="4" width="7.50390625" style="766" customWidth="1"/>
    <col min="5" max="5" width="10.00390625" style="766" customWidth="1"/>
    <col min="6" max="6" width="27.375" style="766" customWidth="1"/>
    <col min="7" max="7" width="12.375" style="766" customWidth="1"/>
    <col min="8" max="8" width="8.50390625" style="766" customWidth="1"/>
    <col min="9" max="9" width="27.125" style="766" customWidth="1"/>
    <col min="10" max="10" width="12.75390625" style="766" customWidth="1"/>
    <col min="11" max="11" width="9.00390625" style="766" customWidth="1"/>
    <col min="12" max="12" width="27.125" style="766" customWidth="1"/>
    <col min="13" max="13" width="12.50390625" style="766" customWidth="1"/>
    <col min="14" max="14" width="9.75390625" style="766" customWidth="1"/>
    <col min="15" max="15" width="27.375" style="766" customWidth="1"/>
    <col min="16" max="16" width="13.625" style="766" customWidth="1"/>
    <col min="17" max="16384" width="9.00390625" style="766" customWidth="1"/>
  </cols>
  <sheetData>
    <row r="1" ht="6.75" customHeight="1" thickBot="1"/>
    <row r="2" spans="1:16" s="769" customFormat="1" ht="42.75" customHeight="1">
      <c r="A2" s="1406" t="s">
        <v>705</v>
      </c>
      <c r="B2" s="1406"/>
      <c r="C2" s="1406"/>
      <c r="D2" s="1406"/>
      <c r="E2" s="917"/>
      <c r="F2" s="1440" t="s">
        <v>706</v>
      </c>
      <c r="G2" s="1441"/>
      <c r="H2" s="1441"/>
      <c r="I2" s="1441"/>
      <c r="J2" s="1441"/>
      <c r="K2" s="1441"/>
      <c r="L2" s="1441"/>
      <c r="M2" s="1441"/>
      <c r="N2" s="1442"/>
      <c r="O2" s="918"/>
      <c r="P2" s="859"/>
    </row>
    <row r="3" spans="1:16" s="769" customFormat="1" ht="39.75" customHeight="1" thickBot="1">
      <c r="A3" s="1406"/>
      <c r="B3" s="1406"/>
      <c r="C3" s="1406"/>
      <c r="D3" s="1406"/>
      <c r="E3" s="919"/>
      <c r="F3" s="1443"/>
      <c r="G3" s="1444"/>
      <c r="H3" s="1444"/>
      <c r="I3" s="1444"/>
      <c r="J3" s="1444"/>
      <c r="K3" s="1444"/>
      <c r="L3" s="1444"/>
      <c r="M3" s="1444"/>
      <c r="N3" s="1445"/>
      <c r="O3" s="918"/>
      <c r="P3" s="859"/>
    </row>
    <row r="4" spans="15:16" s="769" customFormat="1" ht="30.75" customHeight="1" thickBot="1">
      <c r="O4" s="1414" t="s">
        <v>697</v>
      </c>
      <c r="P4" s="1414"/>
    </row>
    <row r="5" spans="1:16" s="769" customFormat="1" ht="32.25" customHeight="1">
      <c r="A5" s="1446" t="s">
        <v>707</v>
      </c>
      <c r="B5" s="1447"/>
      <c r="C5" s="1447"/>
      <c r="D5" s="920"/>
      <c r="E5" s="1435" t="s">
        <v>708</v>
      </c>
      <c r="F5" s="1450" t="s">
        <v>709</v>
      </c>
      <c r="G5" s="1451"/>
      <c r="H5" s="1435" t="s">
        <v>710</v>
      </c>
      <c r="I5" s="1454" t="s">
        <v>711</v>
      </c>
      <c r="J5" s="1455"/>
      <c r="K5" s="1435" t="s">
        <v>712</v>
      </c>
      <c r="L5" s="1458" t="s">
        <v>713</v>
      </c>
      <c r="M5" s="1459"/>
      <c r="N5" s="1435" t="s">
        <v>714</v>
      </c>
      <c r="O5" s="1436" t="s">
        <v>715</v>
      </c>
      <c r="P5" s="1437"/>
    </row>
    <row r="6" spans="1:16" s="769" customFormat="1" ht="43.5" customHeight="1" thickBot="1">
      <c r="A6" s="1448"/>
      <c r="B6" s="1449"/>
      <c r="C6" s="1449"/>
      <c r="D6" s="921" t="s">
        <v>670</v>
      </c>
      <c r="E6" s="1435"/>
      <c r="F6" s="1452"/>
      <c r="G6" s="1453"/>
      <c r="H6" s="1435"/>
      <c r="I6" s="1456"/>
      <c r="J6" s="1457"/>
      <c r="K6" s="1435"/>
      <c r="L6" s="1460"/>
      <c r="M6" s="1461"/>
      <c r="N6" s="1435"/>
      <c r="O6" s="1438"/>
      <c r="P6" s="1439"/>
    </row>
    <row r="7" spans="1:16" s="769" customFormat="1" ht="54.75" customHeight="1">
      <c r="A7" s="922">
        <v>1</v>
      </c>
      <c r="B7" s="923" t="s">
        <v>331</v>
      </c>
      <c r="C7" s="924">
        <v>41552.71944444445</v>
      </c>
      <c r="D7" s="925"/>
      <c r="E7" s="926"/>
      <c r="F7" s="927" t="s">
        <v>673</v>
      </c>
      <c r="G7" s="928">
        <v>0.8263888888888888</v>
      </c>
      <c r="H7" s="926"/>
      <c r="I7" s="927" t="s">
        <v>275</v>
      </c>
      <c r="J7" s="929">
        <v>0.05833333333333333</v>
      </c>
      <c r="K7" s="926"/>
      <c r="L7" s="930" t="s">
        <v>275</v>
      </c>
      <c r="M7" s="931">
        <v>0.09439814814814813</v>
      </c>
      <c r="N7" s="926"/>
      <c r="O7" s="927" t="s">
        <v>275</v>
      </c>
      <c r="P7" s="932">
        <v>41553.261145833334</v>
      </c>
    </row>
    <row r="8" spans="1:16" s="769" customFormat="1" ht="54.75" customHeight="1">
      <c r="A8" s="933">
        <v>2</v>
      </c>
      <c r="B8" s="934" t="s">
        <v>673</v>
      </c>
      <c r="C8" s="935">
        <v>41552.73611111111</v>
      </c>
      <c r="D8" s="936"/>
      <c r="E8" s="926"/>
      <c r="F8" s="937" t="s">
        <v>282</v>
      </c>
      <c r="G8" s="938">
        <v>0.8333333333333334</v>
      </c>
      <c r="H8" s="926"/>
      <c r="I8" s="939" t="s">
        <v>304</v>
      </c>
      <c r="J8" s="938">
        <v>0.05949074074074074</v>
      </c>
      <c r="K8" s="926"/>
      <c r="L8" s="937" t="s">
        <v>304</v>
      </c>
      <c r="M8" s="940">
        <v>0.10052083333333334</v>
      </c>
      <c r="N8" s="926"/>
      <c r="O8" s="937" t="s">
        <v>304</v>
      </c>
      <c r="P8" s="941">
        <v>41553.271527777775</v>
      </c>
    </row>
    <row r="9" spans="1:16" s="769" customFormat="1" ht="54.75" customHeight="1">
      <c r="A9" s="933">
        <v>3</v>
      </c>
      <c r="B9" s="934" t="s">
        <v>282</v>
      </c>
      <c r="C9" s="935">
        <v>41552.73611111111</v>
      </c>
      <c r="D9" s="936"/>
      <c r="E9" s="926"/>
      <c r="F9" s="937" t="s">
        <v>331</v>
      </c>
      <c r="G9" s="938">
        <v>0.8383680555555556</v>
      </c>
      <c r="H9" s="926"/>
      <c r="I9" s="937" t="s">
        <v>673</v>
      </c>
      <c r="J9" s="938">
        <v>0.08755787037037037</v>
      </c>
      <c r="K9" s="926"/>
      <c r="L9" s="937" t="s">
        <v>673</v>
      </c>
      <c r="M9" s="940">
        <v>0.12164351851851851</v>
      </c>
      <c r="N9" s="926"/>
      <c r="O9" s="937" t="s">
        <v>280</v>
      </c>
      <c r="P9" s="941">
        <v>41553.29659722222</v>
      </c>
    </row>
    <row r="10" spans="1:16" s="769" customFormat="1" ht="54.75" customHeight="1">
      <c r="A10" s="933">
        <v>4</v>
      </c>
      <c r="B10" s="934" t="s">
        <v>321</v>
      </c>
      <c r="C10" s="935">
        <v>41552.75277777778</v>
      </c>
      <c r="D10" s="936"/>
      <c r="E10" s="926"/>
      <c r="F10" s="937" t="s">
        <v>321</v>
      </c>
      <c r="G10" s="938">
        <v>0.8385416666666666</v>
      </c>
      <c r="H10" s="926"/>
      <c r="I10" s="937" t="s">
        <v>272</v>
      </c>
      <c r="J10" s="938">
        <v>0.09218749999999999</v>
      </c>
      <c r="K10" s="926"/>
      <c r="L10" s="937" t="s">
        <v>280</v>
      </c>
      <c r="M10" s="940">
        <v>0.12736111111111112</v>
      </c>
      <c r="N10" s="926"/>
      <c r="O10" s="937" t="s">
        <v>272</v>
      </c>
      <c r="P10" s="941">
        <v>41553.29721064815</v>
      </c>
    </row>
    <row r="11" spans="1:20" s="769" customFormat="1" ht="54.75" customHeight="1">
      <c r="A11" s="933">
        <v>5</v>
      </c>
      <c r="B11" s="934" t="s">
        <v>280</v>
      </c>
      <c r="C11" s="935">
        <v>41552.75833333333</v>
      </c>
      <c r="D11" s="936"/>
      <c r="E11" s="926"/>
      <c r="F11" s="937" t="s">
        <v>280</v>
      </c>
      <c r="G11" s="938">
        <v>0.8434259259259259</v>
      </c>
      <c r="H11" s="926"/>
      <c r="I11" s="937" t="s">
        <v>280</v>
      </c>
      <c r="J11" s="938">
        <v>0.09542824074074074</v>
      </c>
      <c r="K11" s="926"/>
      <c r="L11" s="942" t="s">
        <v>293</v>
      </c>
      <c r="M11" s="940">
        <v>0.12954861111111113</v>
      </c>
      <c r="N11" s="926"/>
      <c r="O11" s="937" t="s">
        <v>673</v>
      </c>
      <c r="P11" s="941">
        <v>41553.297326388885</v>
      </c>
      <c r="S11" s="943"/>
      <c r="T11" s="944"/>
    </row>
    <row r="12" spans="1:20" s="769" customFormat="1" ht="54.75" customHeight="1">
      <c r="A12" s="933">
        <v>6</v>
      </c>
      <c r="B12" s="934" t="s">
        <v>283</v>
      </c>
      <c r="C12" s="935">
        <v>41552.75833333333</v>
      </c>
      <c r="D12" s="936"/>
      <c r="E12" s="926"/>
      <c r="F12" s="937" t="s">
        <v>304</v>
      </c>
      <c r="G12" s="938">
        <v>0.8450810185185186</v>
      </c>
      <c r="H12" s="926"/>
      <c r="I12" s="937" t="s">
        <v>293</v>
      </c>
      <c r="J12" s="938">
        <v>0.10376157407407409</v>
      </c>
      <c r="K12" s="926"/>
      <c r="L12" s="937" t="s">
        <v>272</v>
      </c>
      <c r="M12" s="940">
        <v>0.1328703703703704</v>
      </c>
      <c r="N12" s="926"/>
      <c r="O12" s="937" t="s">
        <v>288</v>
      </c>
      <c r="P12" s="938">
        <v>41553.29813657407</v>
      </c>
      <c r="S12" s="943"/>
      <c r="T12" s="944"/>
    </row>
    <row r="13" spans="1:16" ht="54.75" customHeight="1">
      <c r="A13" s="933">
        <v>7</v>
      </c>
      <c r="B13" s="945" t="s">
        <v>675</v>
      </c>
      <c r="C13" s="935">
        <v>41552.75833333333</v>
      </c>
      <c r="D13" s="936"/>
      <c r="E13" s="926"/>
      <c r="F13" s="937" t="s">
        <v>272</v>
      </c>
      <c r="G13" s="938">
        <v>0.8467708333333334</v>
      </c>
      <c r="H13" s="926"/>
      <c r="I13" s="937" t="s">
        <v>298</v>
      </c>
      <c r="J13" s="938">
        <v>0.1254050925925926</v>
      </c>
      <c r="K13" s="926"/>
      <c r="L13" s="937" t="s">
        <v>288</v>
      </c>
      <c r="M13" s="946">
        <v>0.14596064814814816</v>
      </c>
      <c r="N13" s="926"/>
      <c r="O13" s="937" t="s">
        <v>293</v>
      </c>
      <c r="P13" s="941">
        <v>41553.29893518519</v>
      </c>
    </row>
    <row r="14" spans="1:16" s="769" customFormat="1" ht="54.75" customHeight="1">
      <c r="A14" s="933">
        <v>8</v>
      </c>
      <c r="B14" s="934" t="s">
        <v>276</v>
      </c>
      <c r="C14" s="935">
        <v>41552.76388888889</v>
      </c>
      <c r="D14" s="936"/>
      <c r="E14" s="926"/>
      <c r="F14" s="937" t="s">
        <v>279</v>
      </c>
      <c r="G14" s="938">
        <v>0.8523379629629629</v>
      </c>
      <c r="H14" s="926"/>
      <c r="I14" s="937" t="s">
        <v>288</v>
      </c>
      <c r="J14" s="938">
        <v>0.1284837962962963</v>
      </c>
      <c r="K14" s="926"/>
      <c r="L14" s="937" t="s">
        <v>298</v>
      </c>
      <c r="M14" s="940">
        <v>0.14798611111111112</v>
      </c>
      <c r="N14" s="926"/>
      <c r="O14" s="947" t="s">
        <v>276</v>
      </c>
      <c r="P14" s="941">
        <v>41553.328206018516</v>
      </c>
    </row>
    <row r="15" spans="1:16" s="769" customFormat="1" ht="54.75" customHeight="1">
      <c r="A15" s="933">
        <v>9</v>
      </c>
      <c r="B15" s="934" t="s">
        <v>279</v>
      </c>
      <c r="C15" s="935">
        <v>41552.76388888889</v>
      </c>
      <c r="D15" s="936"/>
      <c r="E15" s="926"/>
      <c r="F15" s="939" t="s">
        <v>283</v>
      </c>
      <c r="G15" s="938">
        <v>0.8528356481481482</v>
      </c>
      <c r="H15" s="926"/>
      <c r="I15" s="937" t="s">
        <v>276</v>
      </c>
      <c r="J15" s="938">
        <v>0.1295023148148148</v>
      </c>
      <c r="K15" s="926"/>
      <c r="L15" s="937" t="s">
        <v>276</v>
      </c>
      <c r="M15" s="948">
        <v>0.14913194444444444</v>
      </c>
      <c r="N15" s="926"/>
      <c r="O15" s="937" t="s">
        <v>270</v>
      </c>
      <c r="P15" s="941">
        <v>41553.32900462963</v>
      </c>
    </row>
    <row r="16" spans="1:16" s="817" customFormat="1" ht="54.75" customHeight="1">
      <c r="A16" s="933">
        <v>10</v>
      </c>
      <c r="B16" s="934" t="s">
        <v>278</v>
      </c>
      <c r="C16" s="935">
        <v>41552.76944444444</v>
      </c>
      <c r="D16" s="936"/>
      <c r="E16" s="926"/>
      <c r="F16" s="937" t="s">
        <v>275</v>
      </c>
      <c r="G16" s="938">
        <v>0.8546874999999999</v>
      </c>
      <c r="H16" s="926"/>
      <c r="I16" s="937" t="s">
        <v>321</v>
      </c>
      <c r="J16" s="938">
        <v>0.12986111111111112</v>
      </c>
      <c r="K16" s="926"/>
      <c r="L16" s="937" t="s">
        <v>321</v>
      </c>
      <c r="M16" s="940">
        <v>0.1504050925925926</v>
      </c>
      <c r="N16" s="926"/>
      <c r="O16" s="937" t="s">
        <v>298</v>
      </c>
      <c r="P16" s="941">
        <v>41553.33736111111</v>
      </c>
    </row>
    <row r="17" spans="1:16" s="769" customFormat="1" ht="54.75" customHeight="1">
      <c r="A17" s="933">
        <v>11</v>
      </c>
      <c r="B17" s="934" t="s">
        <v>304</v>
      </c>
      <c r="C17" s="935">
        <v>41552.791666666664</v>
      </c>
      <c r="D17" s="936"/>
      <c r="E17" s="926"/>
      <c r="F17" s="937" t="s">
        <v>276</v>
      </c>
      <c r="G17" s="938">
        <v>0.8565972222222222</v>
      </c>
      <c r="H17" s="926"/>
      <c r="I17" s="942" t="s">
        <v>274</v>
      </c>
      <c r="J17" s="938">
        <v>0.13148148148148148</v>
      </c>
      <c r="K17" s="926"/>
      <c r="L17" s="937" t="s">
        <v>274</v>
      </c>
      <c r="M17" s="940">
        <v>0.15069444444444444</v>
      </c>
      <c r="N17" s="926"/>
      <c r="O17" s="937" t="s">
        <v>274</v>
      </c>
      <c r="P17" s="941">
        <v>41553.35107638889</v>
      </c>
    </row>
    <row r="18" spans="1:16" s="769" customFormat="1" ht="54.75" customHeight="1">
      <c r="A18" s="933">
        <v>12</v>
      </c>
      <c r="B18" s="934" t="s">
        <v>272</v>
      </c>
      <c r="C18" s="935">
        <v>41552.791666666664</v>
      </c>
      <c r="D18" s="936"/>
      <c r="E18" s="926"/>
      <c r="F18" s="937" t="s">
        <v>278</v>
      </c>
      <c r="G18" s="938">
        <v>0.8581597222222223</v>
      </c>
      <c r="H18" s="926"/>
      <c r="I18" s="937" t="s">
        <v>270</v>
      </c>
      <c r="J18" s="938">
        <v>0.13449074074074074</v>
      </c>
      <c r="K18" s="926"/>
      <c r="L18" s="937" t="s">
        <v>270</v>
      </c>
      <c r="M18" s="940">
        <v>0.15260416666666668</v>
      </c>
      <c r="N18" s="926"/>
      <c r="O18" s="937" t="s">
        <v>333</v>
      </c>
      <c r="P18" s="941">
        <v>41553.35587962963</v>
      </c>
    </row>
    <row r="19" spans="1:16" s="769" customFormat="1" ht="54.75" customHeight="1">
      <c r="A19" s="933">
        <v>13</v>
      </c>
      <c r="B19" s="934" t="s">
        <v>275</v>
      </c>
      <c r="C19" s="935">
        <v>41552.802777777775</v>
      </c>
      <c r="D19" s="936"/>
      <c r="E19" s="926"/>
      <c r="F19" s="937" t="s">
        <v>298</v>
      </c>
      <c r="G19" s="938">
        <v>0.8599537037037037</v>
      </c>
      <c r="H19" s="926"/>
      <c r="I19" s="937" t="s">
        <v>283</v>
      </c>
      <c r="J19" s="938">
        <v>0.13559027777777777</v>
      </c>
      <c r="K19" s="926"/>
      <c r="L19" s="937" t="s">
        <v>278</v>
      </c>
      <c r="M19" s="940">
        <v>0.15780092592592593</v>
      </c>
      <c r="N19" s="926"/>
      <c r="O19" s="937" t="s">
        <v>279</v>
      </c>
      <c r="P19" s="941">
        <v>41553.35820601852</v>
      </c>
    </row>
    <row r="20" spans="1:16" s="769" customFormat="1" ht="54.75" customHeight="1">
      <c r="A20" s="933">
        <v>14</v>
      </c>
      <c r="B20" s="934" t="s">
        <v>298</v>
      </c>
      <c r="C20" s="935">
        <v>41552.802777777775</v>
      </c>
      <c r="D20" s="936"/>
      <c r="E20" s="926"/>
      <c r="F20" s="937" t="s">
        <v>675</v>
      </c>
      <c r="G20" s="938">
        <v>0.8621527777777778</v>
      </c>
      <c r="H20" s="926"/>
      <c r="I20" s="937" t="s">
        <v>278</v>
      </c>
      <c r="J20" s="938">
        <v>0.1379050925925926</v>
      </c>
      <c r="K20" s="926"/>
      <c r="L20" s="937" t="s">
        <v>283</v>
      </c>
      <c r="M20" s="940">
        <v>0.16006944444444446</v>
      </c>
      <c r="N20" s="926"/>
      <c r="O20" s="937" t="s">
        <v>321</v>
      </c>
      <c r="P20" s="941">
        <v>41553.36114583333</v>
      </c>
    </row>
    <row r="21" spans="1:16" s="820" customFormat="1" ht="54.75" customHeight="1">
      <c r="A21" s="933">
        <v>15</v>
      </c>
      <c r="B21" s="934" t="s">
        <v>274</v>
      </c>
      <c r="C21" s="935">
        <v>41552.802777777775</v>
      </c>
      <c r="D21" s="936"/>
      <c r="E21" s="926"/>
      <c r="F21" s="942" t="s">
        <v>293</v>
      </c>
      <c r="G21" s="938">
        <v>0.8760532407407408</v>
      </c>
      <c r="H21" s="926"/>
      <c r="I21" s="937" t="s">
        <v>279</v>
      </c>
      <c r="J21" s="938">
        <v>0.1396990740740741</v>
      </c>
      <c r="K21" s="926"/>
      <c r="L21" s="937" t="s">
        <v>279</v>
      </c>
      <c r="M21" s="940">
        <v>0.16341435185185185</v>
      </c>
      <c r="N21" s="926"/>
      <c r="O21" s="942" t="s">
        <v>283</v>
      </c>
      <c r="P21" s="941">
        <v>41553.362222222226</v>
      </c>
    </row>
    <row r="22" spans="1:16" s="769" customFormat="1" ht="54.75" customHeight="1">
      <c r="A22" s="933">
        <v>16</v>
      </c>
      <c r="B22" s="934" t="s">
        <v>293</v>
      </c>
      <c r="C22" s="935">
        <v>41552.825</v>
      </c>
      <c r="D22" s="936"/>
      <c r="E22" s="926"/>
      <c r="F22" s="937" t="s">
        <v>274</v>
      </c>
      <c r="G22" s="938">
        <v>0.8781249999999999</v>
      </c>
      <c r="H22" s="926"/>
      <c r="I22" s="937" t="s">
        <v>282</v>
      </c>
      <c r="J22" s="938">
        <v>0.14166666666666666</v>
      </c>
      <c r="K22" s="926"/>
      <c r="L22" s="937" t="s">
        <v>282</v>
      </c>
      <c r="M22" s="940">
        <v>0.16666666666666666</v>
      </c>
      <c r="N22" s="926"/>
      <c r="O22" s="942" t="s">
        <v>282</v>
      </c>
      <c r="P22" s="948">
        <v>41553.36677083333</v>
      </c>
    </row>
    <row r="23" spans="1:16" s="769" customFormat="1" ht="54.75" customHeight="1">
      <c r="A23" s="933">
        <v>17</v>
      </c>
      <c r="B23" s="934" t="s">
        <v>288</v>
      </c>
      <c r="C23" s="935">
        <v>41552.875</v>
      </c>
      <c r="D23" s="936"/>
      <c r="E23" s="926"/>
      <c r="F23" s="937" t="s">
        <v>288</v>
      </c>
      <c r="G23" s="938">
        <v>0.9311342592592592</v>
      </c>
      <c r="H23" s="926"/>
      <c r="I23" s="942" t="s">
        <v>333</v>
      </c>
      <c r="J23" s="938">
        <v>0.14832175925925925</v>
      </c>
      <c r="K23" s="926"/>
      <c r="L23" s="942" t="s">
        <v>333</v>
      </c>
      <c r="M23" s="940">
        <v>0.1858101851851852</v>
      </c>
      <c r="N23" s="926"/>
      <c r="O23" s="937" t="s">
        <v>278</v>
      </c>
      <c r="P23" s="948">
        <v>41553.411678240744</v>
      </c>
    </row>
    <row r="24" spans="1:16" ht="54.75" customHeight="1">
      <c r="A24" s="933">
        <v>18</v>
      </c>
      <c r="B24" s="949" t="s">
        <v>270</v>
      </c>
      <c r="C24" s="935">
        <v>41552.875</v>
      </c>
      <c r="D24" s="936"/>
      <c r="E24" s="926"/>
      <c r="F24" s="937" t="s">
        <v>270</v>
      </c>
      <c r="G24" s="938">
        <v>0.9344907407407407</v>
      </c>
      <c r="H24" s="926"/>
      <c r="I24" s="937" t="s">
        <v>331</v>
      </c>
      <c r="J24" s="938">
        <v>0.15891203703703705</v>
      </c>
      <c r="K24" s="926"/>
      <c r="L24" s="937" t="s">
        <v>331</v>
      </c>
      <c r="M24" s="948">
        <v>0.20538194444444446</v>
      </c>
      <c r="N24" s="926"/>
      <c r="O24" s="937" t="s">
        <v>331</v>
      </c>
      <c r="P24" s="948">
        <v>41553.415972222225</v>
      </c>
    </row>
    <row r="25" spans="1:16" s="769" customFormat="1" ht="54.75" customHeight="1">
      <c r="A25" s="933">
        <v>19</v>
      </c>
      <c r="B25" s="945" t="s">
        <v>333</v>
      </c>
      <c r="C25" s="935">
        <v>41552.875</v>
      </c>
      <c r="D25" s="936"/>
      <c r="E25" s="926"/>
      <c r="F25" s="942" t="s">
        <v>333</v>
      </c>
      <c r="G25" s="938">
        <v>0.9419444444444444</v>
      </c>
      <c r="H25" s="926"/>
      <c r="I25" s="937" t="s">
        <v>675</v>
      </c>
      <c r="J25" s="938">
        <v>0.18703703703703703</v>
      </c>
      <c r="K25" s="926"/>
      <c r="L25" s="937" t="s">
        <v>675</v>
      </c>
      <c r="M25" s="940">
        <v>0.2278935185185185</v>
      </c>
      <c r="N25" s="926"/>
      <c r="O25" s="937" t="s">
        <v>675</v>
      </c>
      <c r="P25" s="948">
        <v>41553.433344907404</v>
      </c>
    </row>
    <row r="26" spans="1:16" s="769" customFormat="1" ht="54.75" customHeight="1">
      <c r="A26" s="933"/>
      <c r="B26" s="934"/>
      <c r="C26" s="935"/>
      <c r="D26" s="936"/>
      <c r="E26" s="926"/>
      <c r="F26" s="942"/>
      <c r="G26" s="938"/>
      <c r="H26" s="926"/>
      <c r="I26" s="942"/>
      <c r="J26" s="938"/>
      <c r="K26" s="926"/>
      <c r="L26" s="937"/>
      <c r="M26" s="940"/>
      <c r="N26" s="926"/>
      <c r="O26" s="937"/>
      <c r="P26" s="950"/>
    </row>
    <row r="27" spans="1:16" ht="54.75" customHeight="1" thickBot="1">
      <c r="A27" s="951"/>
      <c r="B27" s="952"/>
      <c r="C27" s="953"/>
      <c r="D27" s="954"/>
      <c r="E27" s="926"/>
      <c r="F27" s="955"/>
      <c r="G27" s="956"/>
      <c r="H27" s="926"/>
      <c r="I27" s="955"/>
      <c r="J27" s="957"/>
      <c r="K27" s="926"/>
      <c r="L27" s="955"/>
      <c r="M27" s="957"/>
      <c r="N27" s="926"/>
      <c r="O27" s="958"/>
      <c r="P27" s="959"/>
    </row>
    <row r="28" spans="12:16" ht="28.5">
      <c r="L28" s="915"/>
      <c r="P28" s="916"/>
    </row>
  </sheetData>
  <sheetProtection/>
  <mergeCells count="12">
    <mergeCell ref="K5:K6"/>
    <mergeCell ref="L5:M6"/>
    <mergeCell ref="N5:N6"/>
    <mergeCell ref="O5:P6"/>
    <mergeCell ref="A2:D3"/>
    <mergeCell ref="F2:N3"/>
    <mergeCell ref="O4:P4"/>
    <mergeCell ref="A5:C6"/>
    <mergeCell ref="E5:E6"/>
    <mergeCell ref="F5:G6"/>
    <mergeCell ref="H5:H6"/>
    <mergeCell ref="I5:J6"/>
  </mergeCells>
  <printOptions/>
  <pageMargins left="0.7" right="0.7" top="0.75" bottom="0.75" header="0.3" footer="0.3"/>
  <pageSetup horizontalDpi="360" verticalDpi="360" orientation="portrait" paperSize="9" r:id="rId1"/>
</worksheet>
</file>

<file path=xl/worksheets/sheet14.xml><?xml version="1.0" encoding="utf-8"?>
<worksheet xmlns="http://schemas.openxmlformats.org/spreadsheetml/2006/main" xmlns:r="http://schemas.openxmlformats.org/officeDocument/2006/relationships">
  <dimension ref="A2:M43"/>
  <sheetViews>
    <sheetView view="pageBreakPreview" zoomScale="45" zoomScaleNormal="75" zoomScaleSheetLayoutView="45" zoomScalePageLayoutView="0" workbookViewId="0" topLeftCell="A1">
      <selection activeCell="V29" sqref="V29"/>
    </sheetView>
  </sheetViews>
  <sheetFormatPr defaultColWidth="9.00390625" defaultRowHeight="13.5"/>
  <cols>
    <col min="1" max="1" width="12.875" style="1" customWidth="1"/>
    <col min="2" max="2" width="48.75390625" style="1" customWidth="1"/>
    <col min="3" max="3" width="16.625" style="1" customWidth="1"/>
    <col min="4" max="4" width="11.00390625" style="1" customWidth="1"/>
    <col min="5" max="5" width="11.375" style="1" customWidth="1"/>
    <col min="6" max="9" width="11.625" style="1" customWidth="1"/>
    <col min="10" max="10" width="22.375" style="1" customWidth="1"/>
    <col min="11" max="12" width="16.125" style="1" customWidth="1"/>
    <col min="13" max="13" width="14.875" style="1" customWidth="1"/>
    <col min="14" max="16384" width="9.00390625" style="1" customWidth="1"/>
  </cols>
  <sheetData>
    <row r="1" ht="14.25" thickBot="1"/>
    <row r="2" spans="1:13" s="100" customFormat="1" ht="33.75" customHeight="1" thickTop="1">
      <c r="A2" s="99"/>
      <c r="B2" s="1484" t="s">
        <v>346</v>
      </c>
      <c r="C2" s="1485" t="s">
        <v>716</v>
      </c>
      <c r="D2" s="1486"/>
      <c r="E2" s="1486"/>
      <c r="F2" s="1486"/>
      <c r="G2" s="1486"/>
      <c r="H2" s="1486"/>
      <c r="I2" s="1486"/>
      <c r="J2" s="1487"/>
      <c r="K2" s="960" t="s">
        <v>717</v>
      </c>
      <c r="L2" s="961"/>
      <c r="M2" s="961"/>
    </row>
    <row r="3" spans="1:13" s="100" customFormat="1" ht="33.75" customHeight="1" thickBot="1">
      <c r="A3" s="962"/>
      <c r="B3" s="1484"/>
      <c r="C3" s="1488"/>
      <c r="D3" s="1489"/>
      <c r="E3" s="1489"/>
      <c r="F3" s="1489"/>
      <c r="G3" s="1489"/>
      <c r="H3" s="1489"/>
      <c r="I3" s="1489"/>
      <c r="J3" s="1490"/>
      <c r="K3" s="334" t="s">
        <v>718</v>
      </c>
      <c r="L3" s="963"/>
      <c r="M3" s="963"/>
    </row>
    <row r="4" spans="1:13" s="100" customFormat="1" ht="33.75" customHeight="1" thickBot="1" thickTop="1">
      <c r="A4" s="964"/>
      <c r="B4" s="965"/>
      <c r="C4" s="1491" t="s">
        <v>719</v>
      </c>
      <c r="D4" s="1491"/>
      <c r="E4" s="1491"/>
      <c r="F4" s="1491"/>
      <c r="G4" s="1491"/>
      <c r="H4" s="1491"/>
      <c r="I4" s="1491"/>
      <c r="J4" s="1491"/>
      <c r="K4" s="110" t="s">
        <v>720</v>
      </c>
      <c r="L4" s="966"/>
      <c r="M4" s="966"/>
    </row>
    <row r="5" spans="1:13" s="100" customFormat="1" ht="26.25" customHeight="1" thickTop="1">
      <c r="A5" s="967" t="s">
        <v>257</v>
      </c>
      <c r="B5" s="1492" t="s">
        <v>255</v>
      </c>
      <c r="C5" s="1494" t="s">
        <v>256</v>
      </c>
      <c r="D5" s="1494" t="s">
        <v>254</v>
      </c>
      <c r="E5" s="1495" t="s">
        <v>252</v>
      </c>
      <c r="F5" s="1497" t="s">
        <v>258</v>
      </c>
      <c r="G5" s="1499" t="s">
        <v>721</v>
      </c>
      <c r="H5" s="1500"/>
      <c r="I5" s="1470"/>
      <c r="J5" s="1501" t="s">
        <v>262</v>
      </c>
      <c r="K5" s="1468" t="s">
        <v>2</v>
      </c>
      <c r="L5" s="1470" t="s">
        <v>722</v>
      </c>
      <c r="M5" s="1471"/>
    </row>
    <row r="6" spans="1:13" s="100" customFormat="1" ht="29.25" customHeight="1" thickBot="1">
      <c r="A6" s="968" t="s">
        <v>253</v>
      </c>
      <c r="B6" s="1493"/>
      <c r="C6" s="1163"/>
      <c r="D6" s="1163"/>
      <c r="E6" s="1496"/>
      <c r="F6" s="1498"/>
      <c r="G6" s="969" t="s">
        <v>259</v>
      </c>
      <c r="H6" s="969" t="s">
        <v>260</v>
      </c>
      <c r="I6" s="969" t="s">
        <v>261</v>
      </c>
      <c r="J6" s="1502"/>
      <c r="K6" s="1469"/>
      <c r="L6" s="342" t="s">
        <v>2</v>
      </c>
      <c r="M6" s="343" t="s">
        <v>253</v>
      </c>
    </row>
    <row r="7" spans="1:13" s="252" customFormat="1" ht="40.5" customHeight="1">
      <c r="A7" s="411">
        <v>1</v>
      </c>
      <c r="B7" s="970" t="s">
        <v>444</v>
      </c>
      <c r="C7" s="971" t="s">
        <v>445</v>
      </c>
      <c r="D7" s="972" t="s">
        <v>312</v>
      </c>
      <c r="E7" s="973">
        <v>0.62</v>
      </c>
      <c r="F7" s="974">
        <v>20</v>
      </c>
      <c r="G7" s="975">
        <v>2</v>
      </c>
      <c r="H7" s="975">
        <v>13</v>
      </c>
      <c r="I7" s="975">
        <v>6</v>
      </c>
      <c r="J7" s="976">
        <f aca="true" t="shared" si="0" ref="J7:J27">(G7*3600+H7*60+I7)*E7</f>
        <v>4951.32</v>
      </c>
      <c r="K7" s="977">
        <v>100</v>
      </c>
      <c r="L7" s="978">
        <v>511</v>
      </c>
      <c r="M7" s="979">
        <v>26</v>
      </c>
    </row>
    <row r="8" spans="1:13" s="100" customFormat="1" ht="40.5" customHeight="1">
      <c r="A8" s="424">
        <v>2</v>
      </c>
      <c r="B8" s="980" t="s">
        <v>326</v>
      </c>
      <c r="C8" s="981" t="s">
        <v>327</v>
      </c>
      <c r="D8" s="982" t="s">
        <v>295</v>
      </c>
      <c r="E8" s="449">
        <v>0.65</v>
      </c>
      <c r="F8" s="983">
        <v>13</v>
      </c>
      <c r="G8" s="984">
        <v>2</v>
      </c>
      <c r="H8" s="984">
        <v>9</v>
      </c>
      <c r="I8" s="984">
        <v>10</v>
      </c>
      <c r="J8" s="985">
        <f t="shared" si="0"/>
        <v>5037.5</v>
      </c>
      <c r="K8" s="986">
        <v>99</v>
      </c>
      <c r="L8" s="987">
        <v>794</v>
      </c>
      <c r="M8" s="988">
        <v>8</v>
      </c>
    </row>
    <row r="9" spans="1:13" s="100" customFormat="1" ht="40.5" customHeight="1">
      <c r="A9" s="424">
        <v>3</v>
      </c>
      <c r="B9" s="980" t="s">
        <v>282</v>
      </c>
      <c r="C9" s="989" t="s">
        <v>330</v>
      </c>
      <c r="D9" s="982" t="s">
        <v>295</v>
      </c>
      <c r="E9" s="449">
        <v>0.65</v>
      </c>
      <c r="F9" s="983">
        <v>19</v>
      </c>
      <c r="G9" s="984">
        <v>2</v>
      </c>
      <c r="H9" s="984">
        <v>12</v>
      </c>
      <c r="I9" s="984">
        <v>44</v>
      </c>
      <c r="J9" s="985">
        <f t="shared" si="0"/>
        <v>5176.6</v>
      </c>
      <c r="K9" s="986">
        <v>98</v>
      </c>
      <c r="L9" s="990">
        <v>940</v>
      </c>
      <c r="M9" s="991">
        <v>1</v>
      </c>
    </row>
    <row r="10" spans="1:13" s="100" customFormat="1" ht="40.5" customHeight="1">
      <c r="A10" s="424">
        <v>4</v>
      </c>
      <c r="B10" s="980" t="s">
        <v>307</v>
      </c>
      <c r="C10" s="989" t="s">
        <v>308</v>
      </c>
      <c r="D10" s="982" t="s">
        <v>273</v>
      </c>
      <c r="E10" s="449">
        <v>0.73</v>
      </c>
      <c r="F10" s="983">
        <v>3</v>
      </c>
      <c r="G10" s="984">
        <v>1</v>
      </c>
      <c r="H10" s="984">
        <v>58</v>
      </c>
      <c r="I10" s="984">
        <v>52</v>
      </c>
      <c r="J10" s="985">
        <f t="shared" si="0"/>
        <v>5206.36</v>
      </c>
      <c r="K10" s="986">
        <v>97</v>
      </c>
      <c r="L10" s="990">
        <v>704</v>
      </c>
      <c r="M10" s="991">
        <v>17</v>
      </c>
    </row>
    <row r="11" spans="1:13" s="100" customFormat="1" ht="40.5" customHeight="1">
      <c r="A11" s="424">
        <v>5</v>
      </c>
      <c r="B11" s="980" t="s">
        <v>276</v>
      </c>
      <c r="C11" s="989" t="s">
        <v>308</v>
      </c>
      <c r="D11" s="982" t="s">
        <v>277</v>
      </c>
      <c r="E11" s="449">
        <v>0.7</v>
      </c>
      <c r="F11" s="983">
        <v>4</v>
      </c>
      <c r="G11" s="984">
        <v>2</v>
      </c>
      <c r="H11" s="984">
        <v>4</v>
      </c>
      <c r="I11" s="984">
        <v>10</v>
      </c>
      <c r="J11" s="985">
        <f t="shared" si="0"/>
        <v>5215</v>
      </c>
      <c r="K11" s="986">
        <v>96</v>
      </c>
      <c r="L11" s="990">
        <v>746</v>
      </c>
      <c r="M11" s="991">
        <v>14</v>
      </c>
    </row>
    <row r="12" spans="1:13" s="100" customFormat="1" ht="40.5" customHeight="1">
      <c r="A12" s="424">
        <v>6</v>
      </c>
      <c r="B12" s="992" t="s">
        <v>323</v>
      </c>
      <c r="C12" s="989" t="s">
        <v>324</v>
      </c>
      <c r="D12" s="982" t="s">
        <v>403</v>
      </c>
      <c r="E12" s="449">
        <v>0.68</v>
      </c>
      <c r="F12" s="983">
        <v>12</v>
      </c>
      <c r="G12" s="984">
        <v>2</v>
      </c>
      <c r="H12" s="984">
        <v>8</v>
      </c>
      <c r="I12" s="984">
        <v>58</v>
      </c>
      <c r="J12" s="985">
        <f t="shared" si="0"/>
        <v>5261.84</v>
      </c>
      <c r="K12" s="986">
        <v>95</v>
      </c>
      <c r="L12" s="990">
        <v>239</v>
      </c>
      <c r="M12" s="991">
        <v>32</v>
      </c>
    </row>
    <row r="13" spans="1:13" s="100" customFormat="1" ht="40.5" customHeight="1">
      <c r="A13" s="424">
        <v>7</v>
      </c>
      <c r="B13" s="980" t="s">
        <v>280</v>
      </c>
      <c r="C13" s="989" t="s">
        <v>320</v>
      </c>
      <c r="D13" s="982" t="s">
        <v>295</v>
      </c>
      <c r="E13" s="449">
        <v>0.69</v>
      </c>
      <c r="F13" s="983">
        <v>9</v>
      </c>
      <c r="G13" s="984">
        <v>2</v>
      </c>
      <c r="H13" s="984">
        <v>7</v>
      </c>
      <c r="I13" s="984">
        <v>11</v>
      </c>
      <c r="J13" s="985">
        <f t="shared" si="0"/>
        <v>5265.389999999999</v>
      </c>
      <c r="K13" s="986">
        <v>94</v>
      </c>
      <c r="L13" s="990">
        <v>829</v>
      </c>
      <c r="M13" s="991">
        <v>7</v>
      </c>
    </row>
    <row r="14" spans="1:13" s="252" customFormat="1" ht="40.5" customHeight="1">
      <c r="A14" s="424">
        <v>8</v>
      </c>
      <c r="B14" s="980" t="s">
        <v>487</v>
      </c>
      <c r="C14" s="989" t="s">
        <v>488</v>
      </c>
      <c r="D14" s="982" t="s">
        <v>273</v>
      </c>
      <c r="E14" s="449">
        <v>0.68</v>
      </c>
      <c r="F14" s="983">
        <v>14</v>
      </c>
      <c r="G14" s="984">
        <v>2</v>
      </c>
      <c r="H14" s="984">
        <v>9</v>
      </c>
      <c r="I14" s="984">
        <v>48</v>
      </c>
      <c r="J14" s="985">
        <f t="shared" si="0"/>
        <v>5295.84</v>
      </c>
      <c r="K14" s="986">
        <v>93</v>
      </c>
      <c r="L14" s="990">
        <v>301</v>
      </c>
      <c r="M14" s="991">
        <v>30</v>
      </c>
    </row>
    <row r="15" spans="1:13" s="100" customFormat="1" ht="40.5" customHeight="1">
      <c r="A15" s="424">
        <v>9</v>
      </c>
      <c r="B15" s="980" t="s">
        <v>310</v>
      </c>
      <c r="C15" s="989" t="s">
        <v>311</v>
      </c>
      <c r="D15" s="982" t="s">
        <v>312</v>
      </c>
      <c r="E15" s="449">
        <v>0.71</v>
      </c>
      <c r="F15" s="983">
        <v>6</v>
      </c>
      <c r="G15" s="984">
        <v>2</v>
      </c>
      <c r="H15" s="984">
        <v>6</v>
      </c>
      <c r="I15" s="984">
        <v>10</v>
      </c>
      <c r="J15" s="985">
        <f t="shared" si="0"/>
        <v>5374.7</v>
      </c>
      <c r="K15" s="986">
        <v>92</v>
      </c>
      <c r="L15" s="990">
        <v>691</v>
      </c>
      <c r="M15" s="991">
        <v>18</v>
      </c>
    </row>
    <row r="16" spans="1:13" s="100" customFormat="1" ht="40.5" customHeight="1">
      <c r="A16" s="424">
        <v>10</v>
      </c>
      <c r="B16" s="992" t="s">
        <v>285</v>
      </c>
      <c r="C16" s="989" t="s">
        <v>318</v>
      </c>
      <c r="D16" s="982" t="s">
        <v>319</v>
      </c>
      <c r="E16" s="449">
        <v>0.69</v>
      </c>
      <c r="F16" s="983">
        <v>15</v>
      </c>
      <c r="G16" s="984">
        <v>2</v>
      </c>
      <c r="H16" s="984">
        <v>10</v>
      </c>
      <c r="I16" s="984">
        <v>15</v>
      </c>
      <c r="J16" s="985">
        <f t="shared" si="0"/>
        <v>5392.349999999999</v>
      </c>
      <c r="K16" s="986">
        <v>91</v>
      </c>
      <c r="L16" s="990">
        <v>708</v>
      </c>
      <c r="M16" s="991">
        <v>16</v>
      </c>
    </row>
    <row r="17" spans="1:13" s="252" customFormat="1" ht="40.5" customHeight="1">
      <c r="A17" s="424">
        <v>11</v>
      </c>
      <c r="B17" s="980" t="s">
        <v>275</v>
      </c>
      <c r="C17" s="989" t="s">
        <v>294</v>
      </c>
      <c r="D17" s="982" t="s">
        <v>273</v>
      </c>
      <c r="E17" s="449">
        <v>0.77</v>
      </c>
      <c r="F17" s="983">
        <v>1</v>
      </c>
      <c r="G17" s="984">
        <v>1</v>
      </c>
      <c r="H17" s="984">
        <v>56</v>
      </c>
      <c r="I17" s="984">
        <v>52</v>
      </c>
      <c r="J17" s="985">
        <f t="shared" si="0"/>
        <v>5399.24</v>
      </c>
      <c r="K17" s="986">
        <v>90</v>
      </c>
      <c r="L17" s="990">
        <v>932</v>
      </c>
      <c r="M17" s="991">
        <v>2</v>
      </c>
    </row>
    <row r="18" spans="1:13" s="252" customFormat="1" ht="40.5" customHeight="1">
      <c r="A18" s="424">
        <v>12</v>
      </c>
      <c r="B18" s="980" t="s">
        <v>283</v>
      </c>
      <c r="C18" s="989" t="s">
        <v>284</v>
      </c>
      <c r="D18" s="982" t="s">
        <v>317</v>
      </c>
      <c r="E18" s="449">
        <v>0.69</v>
      </c>
      <c r="F18" s="983">
        <v>18</v>
      </c>
      <c r="G18" s="984">
        <v>2</v>
      </c>
      <c r="H18" s="984">
        <v>12</v>
      </c>
      <c r="I18" s="984">
        <v>40</v>
      </c>
      <c r="J18" s="985">
        <f t="shared" si="0"/>
        <v>5492.4</v>
      </c>
      <c r="K18" s="986">
        <v>89</v>
      </c>
      <c r="L18" s="990">
        <v>511</v>
      </c>
      <c r="M18" s="991">
        <v>25</v>
      </c>
    </row>
    <row r="19" spans="1:13" s="252" customFormat="1" ht="40.5" customHeight="1">
      <c r="A19" s="424">
        <v>13</v>
      </c>
      <c r="B19" s="992" t="s">
        <v>279</v>
      </c>
      <c r="C19" s="993" t="s">
        <v>313</v>
      </c>
      <c r="D19" s="982" t="s">
        <v>305</v>
      </c>
      <c r="E19" s="449">
        <v>0.7</v>
      </c>
      <c r="F19" s="983">
        <v>17</v>
      </c>
      <c r="G19" s="984">
        <v>2</v>
      </c>
      <c r="H19" s="984">
        <v>12</v>
      </c>
      <c r="I19" s="984">
        <v>10</v>
      </c>
      <c r="J19" s="985">
        <f t="shared" si="0"/>
        <v>5551</v>
      </c>
      <c r="K19" s="986">
        <v>88</v>
      </c>
      <c r="L19" s="990">
        <v>663</v>
      </c>
      <c r="M19" s="991">
        <v>20</v>
      </c>
    </row>
    <row r="20" spans="1:13" ht="40.5" customHeight="1">
      <c r="A20" s="424">
        <v>14</v>
      </c>
      <c r="B20" s="442" t="s">
        <v>278</v>
      </c>
      <c r="C20" s="426" t="s">
        <v>309</v>
      </c>
      <c r="D20" s="427" t="s">
        <v>295</v>
      </c>
      <c r="E20" s="449">
        <v>0.71</v>
      </c>
      <c r="F20" s="983">
        <v>16</v>
      </c>
      <c r="G20" s="984">
        <v>2</v>
      </c>
      <c r="H20" s="984">
        <v>10</v>
      </c>
      <c r="I20" s="984">
        <v>53</v>
      </c>
      <c r="J20" s="985">
        <f t="shared" si="0"/>
        <v>5575.63</v>
      </c>
      <c r="K20" s="986">
        <v>87</v>
      </c>
      <c r="L20" s="990">
        <v>859</v>
      </c>
      <c r="M20" s="991">
        <v>4</v>
      </c>
    </row>
    <row r="21" spans="1:13" s="100" customFormat="1" ht="40.5" customHeight="1">
      <c r="A21" s="424">
        <v>15</v>
      </c>
      <c r="B21" s="980" t="s">
        <v>321</v>
      </c>
      <c r="C21" s="989" t="s">
        <v>322</v>
      </c>
      <c r="D21" s="982" t="s">
        <v>305</v>
      </c>
      <c r="E21" s="449">
        <v>0.68</v>
      </c>
      <c r="F21" s="983">
        <v>21</v>
      </c>
      <c r="G21" s="984">
        <v>2</v>
      </c>
      <c r="H21" s="984">
        <v>16</v>
      </c>
      <c r="I21" s="984">
        <v>40</v>
      </c>
      <c r="J21" s="985">
        <f t="shared" si="0"/>
        <v>5576</v>
      </c>
      <c r="K21" s="986">
        <v>86</v>
      </c>
      <c r="L21" s="990">
        <v>786</v>
      </c>
      <c r="M21" s="991">
        <v>9</v>
      </c>
    </row>
    <row r="22" spans="1:13" s="100" customFormat="1" ht="40.5" customHeight="1">
      <c r="A22" s="424">
        <v>16</v>
      </c>
      <c r="B22" s="980" t="s">
        <v>272</v>
      </c>
      <c r="C22" s="981" t="s">
        <v>294</v>
      </c>
      <c r="D22" s="982" t="s">
        <v>273</v>
      </c>
      <c r="E22" s="994">
        <v>0.75</v>
      </c>
      <c r="F22" s="983">
        <v>5</v>
      </c>
      <c r="G22" s="984">
        <v>2</v>
      </c>
      <c r="H22" s="984">
        <v>4</v>
      </c>
      <c r="I22" s="984">
        <v>15</v>
      </c>
      <c r="J22" s="985">
        <f t="shared" si="0"/>
        <v>5591.25</v>
      </c>
      <c r="K22" s="986">
        <v>85</v>
      </c>
      <c r="L22" s="990">
        <v>900</v>
      </c>
      <c r="M22" s="995">
        <v>3</v>
      </c>
    </row>
    <row r="23" spans="1:13" s="100" customFormat="1" ht="40.5" customHeight="1">
      <c r="A23" s="424">
        <v>17</v>
      </c>
      <c r="B23" s="996" t="s">
        <v>288</v>
      </c>
      <c r="C23" s="989" t="s">
        <v>289</v>
      </c>
      <c r="D23" s="982" t="s">
        <v>273</v>
      </c>
      <c r="E23" s="449">
        <v>0.81</v>
      </c>
      <c r="F23" s="983">
        <v>2</v>
      </c>
      <c r="G23" s="984">
        <v>1</v>
      </c>
      <c r="H23" s="984">
        <v>56</v>
      </c>
      <c r="I23" s="984">
        <v>54</v>
      </c>
      <c r="J23" s="985">
        <f t="shared" si="0"/>
        <v>5681.34</v>
      </c>
      <c r="K23" s="986">
        <v>84</v>
      </c>
      <c r="L23" s="990">
        <v>780</v>
      </c>
      <c r="M23" s="991">
        <v>11</v>
      </c>
    </row>
    <row r="24" spans="1:13" s="100" customFormat="1" ht="40.5" customHeight="1">
      <c r="A24" s="424">
        <v>18</v>
      </c>
      <c r="B24" s="992" t="s">
        <v>304</v>
      </c>
      <c r="C24" s="989" t="s">
        <v>294</v>
      </c>
      <c r="D24" s="982" t="s">
        <v>305</v>
      </c>
      <c r="E24" s="449">
        <v>0.75</v>
      </c>
      <c r="F24" s="983">
        <v>11</v>
      </c>
      <c r="G24" s="984">
        <v>2</v>
      </c>
      <c r="H24" s="984">
        <v>8</v>
      </c>
      <c r="I24" s="984">
        <v>28</v>
      </c>
      <c r="J24" s="985">
        <f t="shared" si="0"/>
        <v>5781</v>
      </c>
      <c r="K24" s="986">
        <v>83</v>
      </c>
      <c r="L24" s="990">
        <v>844</v>
      </c>
      <c r="M24" s="991">
        <v>6</v>
      </c>
    </row>
    <row r="25" spans="1:13" s="100" customFormat="1" ht="40.5" customHeight="1">
      <c r="A25" s="424">
        <v>19</v>
      </c>
      <c r="B25" s="980" t="s">
        <v>302</v>
      </c>
      <c r="C25" s="989" t="s">
        <v>303</v>
      </c>
      <c r="D25" s="982" t="s">
        <v>295</v>
      </c>
      <c r="E25" s="449">
        <v>0.76</v>
      </c>
      <c r="F25" s="983">
        <v>10</v>
      </c>
      <c r="G25" s="984">
        <v>2</v>
      </c>
      <c r="H25" s="984">
        <v>7</v>
      </c>
      <c r="I25" s="984">
        <v>28</v>
      </c>
      <c r="J25" s="985">
        <f t="shared" si="0"/>
        <v>5812.4800000000005</v>
      </c>
      <c r="K25" s="986">
        <v>82</v>
      </c>
      <c r="L25" s="990">
        <v>674</v>
      </c>
      <c r="M25" s="991">
        <v>19</v>
      </c>
    </row>
    <row r="26" spans="1:13" ht="40.5" customHeight="1">
      <c r="A26" s="424">
        <v>20</v>
      </c>
      <c r="B26" s="980" t="s">
        <v>271</v>
      </c>
      <c r="C26" s="989" t="s">
        <v>294</v>
      </c>
      <c r="D26" s="982" t="s">
        <v>295</v>
      </c>
      <c r="E26" s="449">
        <v>0.77</v>
      </c>
      <c r="F26" s="983">
        <v>7</v>
      </c>
      <c r="G26" s="984">
        <v>2</v>
      </c>
      <c r="H26" s="984">
        <v>6</v>
      </c>
      <c r="I26" s="984">
        <v>37</v>
      </c>
      <c r="J26" s="985">
        <f t="shared" si="0"/>
        <v>5849.6900000000005</v>
      </c>
      <c r="K26" s="986">
        <v>81</v>
      </c>
      <c r="L26" s="990">
        <v>717</v>
      </c>
      <c r="M26" s="991">
        <v>15</v>
      </c>
    </row>
    <row r="27" spans="1:13" s="100" customFormat="1" ht="40.5" customHeight="1">
      <c r="A27" s="424">
        <v>21</v>
      </c>
      <c r="B27" s="438" t="s">
        <v>293</v>
      </c>
      <c r="C27" s="209" t="s">
        <v>294</v>
      </c>
      <c r="D27" s="427" t="s">
        <v>295</v>
      </c>
      <c r="E27" s="449">
        <v>0.81</v>
      </c>
      <c r="F27" s="983">
        <v>8</v>
      </c>
      <c r="G27" s="984">
        <v>2</v>
      </c>
      <c r="H27" s="984">
        <v>7</v>
      </c>
      <c r="I27" s="984">
        <v>3</v>
      </c>
      <c r="J27" s="985">
        <f t="shared" si="0"/>
        <v>6174.63</v>
      </c>
      <c r="K27" s="986">
        <v>80</v>
      </c>
      <c r="L27" s="990">
        <v>857</v>
      </c>
      <c r="M27" s="991">
        <v>5</v>
      </c>
    </row>
    <row r="28" spans="1:13" s="100" customFormat="1" ht="40.5" customHeight="1">
      <c r="A28" s="424">
        <v>22</v>
      </c>
      <c r="B28" s="992" t="s">
        <v>274</v>
      </c>
      <c r="C28" s="989" t="s">
        <v>300</v>
      </c>
      <c r="D28" s="982" t="s">
        <v>301</v>
      </c>
      <c r="E28" s="449">
        <v>0.77</v>
      </c>
      <c r="F28" s="983"/>
      <c r="G28" s="984"/>
      <c r="H28" s="984"/>
      <c r="I28" s="984"/>
      <c r="J28" s="985" t="s">
        <v>547</v>
      </c>
      <c r="K28" s="986"/>
      <c r="L28" s="990">
        <v>505</v>
      </c>
      <c r="M28" s="991">
        <v>27</v>
      </c>
    </row>
    <row r="29" spans="1:13" s="100" customFormat="1" ht="40.5" customHeight="1">
      <c r="A29" s="424">
        <v>23</v>
      </c>
      <c r="B29" s="980" t="s">
        <v>286</v>
      </c>
      <c r="C29" s="989" t="s">
        <v>306</v>
      </c>
      <c r="D29" s="982" t="s">
        <v>281</v>
      </c>
      <c r="E29" s="449">
        <v>0.74</v>
      </c>
      <c r="F29" s="983"/>
      <c r="G29" s="984"/>
      <c r="H29" s="984"/>
      <c r="I29" s="984"/>
      <c r="J29" s="985" t="s">
        <v>547</v>
      </c>
      <c r="K29" s="986"/>
      <c r="L29" s="990">
        <v>633</v>
      </c>
      <c r="M29" s="991">
        <v>21</v>
      </c>
    </row>
    <row r="30" spans="1:13" s="100" customFormat="1" ht="40.5" customHeight="1">
      <c r="A30" s="424">
        <v>24</v>
      </c>
      <c r="B30" s="980" t="s">
        <v>270</v>
      </c>
      <c r="C30" s="989" t="s">
        <v>296</v>
      </c>
      <c r="D30" s="982" t="s">
        <v>295</v>
      </c>
      <c r="E30" s="449">
        <v>0.8</v>
      </c>
      <c r="F30" s="983"/>
      <c r="G30" s="984"/>
      <c r="H30" s="984"/>
      <c r="I30" s="984"/>
      <c r="J30" s="985" t="s">
        <v>547</v>
      </c>
      <c r="K30" s="986"/>
      <c r="L30" s="990">
        <v>783</v>
      </c>
      <c r="M30" s="991">
        <v>10</v>
      </c>
    </row>
    <row r="31" spans="1:13" s="100" customFormat="1" ht="40.5" customHeight="1">
      <c r="A31" s="424">
        <v>25</v>
      </c>
      <c r="B31" s="980" t="s">
        <v>334</v>
      </c>
      <c r="C31" s="989" t="s">
        <v>329</v>
      </c>
      <c r="D31" s="982" t="s">
        <v>295</v>
      </c>
      <c r="E31" s="449">
        <v>0.64</v>
      </c>
      <c r="F31" s="983"/>
      <c r="G31" s="984"/>
      <c r="H31" s="984"/>
      <c r="I31" s="984"/>
      <c r="J31" s="985" t="s">
        <v>547</v>
      </c>
      <c r="K31" s="986"/>
      <c r="L31" s="990">
        <v>90</v>
      </c>
      <c r="M31" s="991">
        <v>40</v>
      </c>
    </row>
    <row r="32" spans="1:13" s="100" customFormat="1" ht="40.5" customHeight="1">
      <c r="A32" s="424">
        <v>26</v>
      </c>
      <c r="B32" s="992" t="s">
        <v>332</v>
      </c>
      <c r="C32" s="989" t="s">
        <v>329</v>
      </c>
      <c r="D32" s="982" t="s">
        <v>269</v>
      </c>
      <c r="E32" s="449">
        <v>0.62</v>
      </c>
      <c r="F32" s="983"/>
      <c r="G32" s="984"/>
      <c r="H32" s="984"/>
      <c r="I32" s="984"/>
      <c r="J32" s="985" t="s">
        <v>654</v>
      </c>
      <c r="K32" s="986"/>
      <c r="L32" s="990">
        <v>170</v>
      </c>
      <c r="M32" s="991">
        <v>33</v>
      </c>
    </row>
    <row r="33" spans="1:13" s="100" customFormat="1" ht="40.5" customHeight="1">
      <c r="A33" s="424">
        <v>27</v>
      </c>
      <c r="B33" s="980" t="s">
        <v>331</v>
      </c>
      <c r="C33" s="993" t="s">
        <v>327</v>
      </c>
      <c r="D33" s="982" t="s">
        <v>277</v>
      </c>
      <c r="E33" s="449">
        <v>0.62</v>
      </c>
      <c r="F33" s="983"/>
      <c r="G33" s="984"/>
      <c r="H33" s="984"/>
      <c r="I33" s="984"/>
      <c r="J33" s="985" t="s">
        <v>654</v>
      </c>
      <c r="K33" s="986"/>
      <c r="L33" s="990">
        <v>762</v>
      </c>
      <c r="M33" s="991">
        <v>13</v>
      </c>
    </row>
    <row r="34" spans="1:13" ht="40.5" customHeight="1">
      <c r="A34" s="424">
        <v>28</v>
      </c>
      <c r="B34" s="980" t="s">
        <v>268</v>
      </c>
      <c r="C34" s="989" t="s">
        <v>292</v>
      </c>
      <c r="D34" s="982" t="s">
        <v>269</v>
      </c>
      <c r="E34" s="449">
        <v>0.83</v>
      </c>
      <c r="F34" s="983"/>
      <c r="G34" s="984"/>
      <c r="H34" s="984"/>
      <c r="I34" s="984"/>
      <c r="J34" s="985" t="s">
        <v>654</v>
      </c>
      <c r="K34" s="986"/>
      <c r="L34" s="987">
        <v>548</v>
      </c>
      <c r="M34" s="991">
        <v>24</v>
      </c>
    </row>
    <row r="35" spans="1:13" s="252" customFormat="1" ht="39" customHeight="1">
      <c r="A35" s="424">
        <v>29</v>
      </c>
      <c r="B35" s="980" t="s">
        <v>297</v>
      </c>
      <c r="C35" s="989" t="s">
        <v>294</v>
      </c>
      <c r="D35" s="982" t="s">
        <v>295</v>
      </c>
      <c r="E35" s="449">
        <v>0.79</v>
      </c>
      <c r="F35" s="983"/>
      <c r="G35" s="984"/>
      <c r="H35" s="984"/>
      <c r="I35" s="984"/>
      <c r="J35" s="985" t="s">
        <v>547</v>
      </c>
      <c r="K35" s="986"/>
      <c r="L35" s="987">
        <v>612</v>
      </c>
      <c r="M35" s="991">
        <v>22</v>
      </c>
    </row>
    <row r="36" spans="1:13" s="450" customFormat="1" ht="40.5" customHeight="1">
      <c r="A36" s="424">
        <v>30</v>
      </c>
      <c r="B36" s="980" t="s">
        <v>333</v>
      </c>
      <c r="C36" s="989" t="s">
        <v>294</v>
      </c>
      <c r="D36" s="982" t="s">
        <v>295</v>
      </c>
      <c r="E36" s="449">
        <v>0.78</v>
      </c>
      <c r="F36" s="983"/>
      <c r="G36" s="984"/>
      <c r="H36" s="984"/>
      <c r="I36" s="984"/>
      <c r="J36" s="985" t="s">
        <v>547</v>
      </c>
      <c r="K36" s="986"/>
      <c r="L36" s="987">
        <v>776</v>
      </c>
      <c r="M36" s="988">
        <v>12</v>
      </c>
    </row>
    <row r="37" spans="1:13" s="100" customFormat="1" ht="40.5" customHeight="1">
      <c r="A37" s="424">
        <v>31</v>
      </c>
      <c r="B37" s="438" t="s">
        <v>298</v>
      </c>
      <c r="C37" s="209" t="s">
        <v>299</v>
      </c>
      <c r="D37" s="427" t="s">
        <v>295</v>
      </c>
      <c r="E37" s="449">
        <v>0.77</v>
      </c>
      <c r="F37" s="983"/>
      <c r="G37" s="984"/>
      <c r="H37" s="984"/>
      <c r="I37" s="984"/>
      <c r="J37" s="997" t="s">
        <v>583</v>
      </c>
      <c r="K37" s="986">
        <v>90</v>
      </c>
      <c r="L37" s="987">
        <v>591</v>
      </c>
      <c r="M37" s="988">
        <v>23</v>
      </c>
    </row>
    <row r="38" spans="1:13" s="100" customFormat="1" ht="37.5" customHeight="1">
      <c r="A38" s="424"/>
      <c r="B38" s="208"/>
      <c r="C38" s="209"/>
      <c r="D38" s="427"/>
      <c r="E38" s="449"/>
      <c r="F38" s="998"/>
      <c r="G38" s="999"/>
      <c r="H38" s="1000"/>
      <c r="I38" s="999"/>
      <c r="J38" s="452"/>
      <c r="K38" s="986"/>
      <c r="L38" s="987"/>
      <c r="M38" s="988"/>
    </row>
    <row r="39" spans="1:13" s="252" customFormat="1" ht="37.5" customHeight="1" thickBot="1">
      <c r="A39" s="424"/>
      <c r="B39" s="1001"/>
      <c r="C39" s="989"/>
      <c r="D39" s="982"/>
      <c r="E39" s="1002"/>
      <c r="F39" s="998"/>
      <c r="G39" s="1003"/>
      <c r="H39" s="1000"/>
      <c r="I39" s="1003"/>
      <c r="J39" s="1004"/>
      <c r="K39" s="986"/>
      <c r="L39" s="990"/>
      <c r="M39" s="991"/>
    </row>
    <row r="40" spans="1:13" s="100" customFormat="1" ht="37.5" customHeight="1">
      <c r="A40" s="1005"/>
      <c r="B40" s="1006" t="s">
        <v>406</v>
      </c>
      <c r="C40" s="1007"/>
      <c r="D40" s="1472" t="s">
        <v>723</v>
      </c>
      <c r="E40" s="1473"/>
      <c r="F40" s="1473"/>
      <c r="G40" s="1473"/>
      <c r="H40" s="1473"/>
      <c r="I40" s="1473"/>
      <c r="J40" s="1473"/>
      <c r="K40" s="1473"/>
      <c r="L40" s="1473"/>
      <c r="M40" s="1474"/>
    </row>
    <row r="41" spans="1:13" ht="37.5" customHeight="1">
      <c r="A41" s="1475" t="s">
        <v>724</v>
      </c>
      <c r="B41" s="1476"/>
      <c r="C41" s="1477"/>
      <c r="D41" s="1478" t="s">
        <v>725</v>
      </c>
      <c r="E41" s="1479"/>
      <c r="F41" s="1479"/>
      <c r="G41" s="1479"/>
      <c r="H41" s="1479"/>
      <c r="I41" s="1479"/>
      <c r="J41" s="1479"/>
      <c r="K41" s="1479"/>
      <c r="L41" s="1479"/>
      <c r="M41" s="1480"/>
    </row>
    <row r="42" spans="1:13" ht="37.5" customHeight="1">
      <c r="A42" s="1481" t="s">
        <v>726</v>
      </c>
      <c r="B42" s="1482"/>
      <c r="C42" s="1483"/>
      <c r="D42" s="1478" t="s">
        <v>727</v>
      </c>
      <c r="E42" s="1479"/>
      <c r="F42" s="1479"/>
      <c r="G42" s="1479"/>
      <c r="H42" s="1479"/>
      <c r="I42" s="1479"/>
      <c r="J42" s="1479"/>
      <c r="K42" s="1479"/>
      <c r="L42" s="1479"/>
      <c r="M42" s="1480"/>
    </row>
    <row r="43" spans="1:13" s="100" customFormat="1" ht="37.5" customHeight="1" thickBot="1">
      <c r="A43" s="1462" t="s">
        <v>728</v>
      </c>
      <c r="B43" s="1463"/>
      <c r="C43" s="1464"/>
      <c r="D43" s="1465" t="s">
        <v>729</v>
      </c>
      <c r="E43" s="1466"/>
      <c r="F43" s="1466"/>
      <c r="G43" s="1466"/>
      <c r="H43" s="1466"/>
      <c r="I43" s="1466"/>
      <c r="J43" s="1466"/>
      <c r="K43" s="1466"/>
      <c r="L43" s="1466"/>
      <c r="M43" s="1467"/>
    </row>
  </sheetData>
  <sheetProtection/>
  <mergeCells count="19">
    <mergeCell ref="B2:B3"/>
    <mergeCell ref="C2:J3"/>
    <mergeCell ref="C4:J4"/>
    <mergeCell ref="B5:B6"/>
    <mergeCell ref="C5:C6"/>
    <mergeCell ref="D5:D6"/>
    <mergeCell ref="E5:E6"/>
    <mergeCell ref="F5:F6"/>
    <mergeCell ref="G5:I5"/>
    <mergeCell ref="J5:J6"/>
    <mergeCell ref="A43:C43"/>
    <mergeCell ref="D43:M43"/>
    <mergeCell ref="K5:K6"/>
    <mergeCell ref="L5:M5"/>
    <mergeCell ref="D40:M40"/>
    <mergeCell ref="A41:C41"/>
    <mergeCell ref="D41:M41"/>
    <mergeCell ref="A42:C42"/>
    <mergeCell ref="D42:M42"/>
  </mergeCells>
  <printOptions horizontalCentered="1" verticalCentered="1"/>
  <pageMargins left="0.1968503937007874" right="0" top="0" bottom="0" header="0.11811023622047245" footer="0"/>
  <pageSetup fitToHeight="10" horizontalDpi="300" verticalDpi="300" orientation="portrait" paperSize="9" scale="46" r:id="rId2"/>
  <drawing r:id="rId1"/>
</worksheet>
</file>

<file path=xl/worksheets/sheet15.xml><?xml version="1.0" encoding="utf-8"?>
<worksheet xmlns="http://schemas.openxmlformats.org/spreadsheetml/2006/main" xmlns:r="http://schemas.openxmlformats.org/officeDocument/2006/relationships">
  <dimension ref="A2:AC43"/>
  <sheetViews>
    <sheetView view="pageBreakPreview" zoomScale="30" zoomScaleNormal="75" zoomScaleSheetLayoutView="30" zoomScalePageLayoutView="0" workbookViewId="0" topLeftCell="A1">
      <selection activeCell="AE38" sqref="AE38"/>
    </sheetView>
  </sheetViews>
  <sheetFormatPr defaultColWidth="9.00390625" defaultRowHeight="13.5"/>
  <cols>
    <col min="1" max="1" width="11.50390625" style="1" customWidth="1"/>
    <col min="2" max="2" width="42.375" style="1" customWidth="1"/>
    <col min="3" max="3" width="15.50390625" style="1" customWidth="1"/>
    <col min="4" max="4" width="11.75390625" style="1" customWidth="1"/>
    <col min="5" max="5" width="12.25390625" style="1" customWidth="1"/>
    <col min="6" max="6" width="18.00390625" style="1" customWidth="1"/>
    <col min="7" max="7" width="12.50390625" style="1" customWidth="1"/>
    <col min="8" max="10" width="28.375" style="1" customWidth="1"/>
    <col min="11" max="11" width="9.00390625" style="1" customWidth="1"/>
    <col min="12" max="12" width="10.375" style="1" bestFit="1" customWidth="1"/>
    <col min="13" max="16384" width="9.00390625" style="1" customWidth="1"/>
  </cols>
  <sheetData>
    <row r="1" ht="14.25" thickBot="1"/>
    <row r="2" spans="1:9" s="100" customFormat="1" ht="33.75" customHeight="1" thickTop="1">
      <c r="A2" s="1008"/>
      <c r="B2" s="1509" t="s">
        <v>346</v>
      </c>
      <c r="C2" s="1510" t="s">
        <v>730</v>
      </c>
      <c r="D2" s="1511"/>
      <c r="E2" s="1511"/>
      <c r="F2" s="1511"/>
      <c r="G2" s="1511"/>
      <c r="H2" s="1512"/>
      <c r="I2" s="960" t="s">
        <v>731</v>
      </c>
    </row>
    <row r="3" spans="1:9" s="100" customFormat="1" ht="33.75" customHeight="1" thickBot="1">
      <c r="A3" s="1008"/>
      <c r="B3" s="1509"/>
      <c r="C3" s="1513"/>
      <c r="D3" s="1514"/>
      <c r="E3" s="1514"/>
      <c r="F3" s="1514"/>
      <c r="G3" s="1514"/>
      <c r="H3" s="1515"/>
      <c r="I3" s="334" t="s">
        <v>732</v>
      </c>
    </row>
    <row r="4" spans="1:9" s="100" customFormat="1" ht="33.75" customHeight="1" thickBot="1" thickTop="1">
      <c r="A4" s="1009"/>
      <c r="B4" s="1010"/>
      <c r="C4" s="1516" t="s">
        <v>733</v>
      </c>
      <c r="D4" s="1516"/>
      <c r="E4" s="1516"/>
      <c r="F4" s="1516"/>
      <c r="G4" s="1516"/>
      <c r="H4" s="1516"/>
      <c r="I4" s="1011" t="s">
        <v>734</v>
      </c>
    </row>
    <row r="5" spans="1:10" s="100" customFormat="1" ht="26.25" customHeight="1" thickTop="1">
      <c r="A5" s="1012" t="s">
        <v>257</v>
      </c>
      <c r="B5" s="1517" t="s">
        <v>255</v>
      </c>
      <c r="C5" s="1517" t="s">
        <v>256</v>
      </c>
      <c r="D5" s="1517" t="s">
        <v>735</v>
      </c>
      <c r="E5" s="1519" t="s">
        <v>736</v>
      </c>
      <c r="F5" s="1013" t="s">
        <v>737</v>
      </c>
      <c r="G5" s="1521" t="s">
        <v>258</v>
      </c>
      <c r="H5" s="1014" t="s">
        <v>738</v>
      </c>
      <c r="I5" s="1014" t="s">
        <v>739</v>
      </c>
      <c r="J5" s="1015" t="s">
        <v>740</v>
      </c>
    </row>
    <row r="6" spans="1:10" s="100" customFormat="1" ht="29.25" customHeight="1" thickBot="1">
      <c r="A6" s="1016" t="s">
        <v>434</v>
      </c>
      <c r="B6" s="1518"/>
      <c r="C6" s="1518"/>
      <c r="D6" s="1518"/>
      <c r="E6" s="1520"/>
      <c r="F6" s="1017" t="s">
        <v>741</v>
      </c>
      <c r="G6" s="1522"/>
      <c r="H6" s="1018" t="s">
        <v>742</v>
      </c>
      <c r="I6" s="1018" t="s">
        <v>742</v>
      </c>
      <c r="J6" s="1019" t="s">
        <v>742</v>
      </c>
    </row>
    <row r="7" spans="1:27" s="100" customFormat="1" ht="44.25" customHeight="1">
      <c r="A7" s="411">
        <v>1</v>
      </c>
      <c r="B7" s="1020" t="s">
        <v>272</v>
      </c>
      <c r="C7" s="413" t="s">
        <v>294</v>
      </c>
      <c r="D7" s="414" t="s">
        <v>273</v>
      </c>
      <c r="E7" s="1021">
        <v>0.75</v>
      </c>
      <c r="F7" s="1022">
        <v>0.47430555555555554</v>
      </c>
      <c r="G7" s="417">
        <v>1</v>
      </c>
      <c r="H7" s="419">
        <v>0.5671064814814815</v>
      </c>
      <c r="I7" s="419">
        <f aca="true" t="shared" si="0" ref="I7:I24">H7-F7</f>
        <v>0.09280092592592593</v>
      </c>
      <c r="J7" s="1023">
        <f aca="true" t="shared" si="1" ref="J7:J24">+I7*E7</f>
        <v>0.06960069444444444</v>
      </c>
      <c r="K7" s="99"/>
      <c r="L7" s="1024"/>
      <c r="M7" s="99"/>
      <c r="N7" s="99"/>
      <c r="O7" s="99"/>
      <c r="P7" s="99"/>
      <c r="Q7" s="99"/>
      <c r="R7" s="99"/>
      <c r="S7" s="99"/>
      <c r="T7" s="99"/>
      <c r="U7" s="99"/>
      <c r="V7" s="99"/>
      <c r="W7" s="99"/>
      <c r="X7" s="99"/>
      <c r="Y7" s="99"/>
      <c r="Z7" s="99"/>
      <c r="AA7" s="99"/>
    </row>
    <row r="8" spans="1:25" s="100" customFormat="1" ht="44.25" customHeight="1">
      <c r="A8" s="424">
        <v>2</v>
      </c>
      <c r="B8" s="1025" t="s">
        <v>276</v>
      </c>
      <c r="C8" s="426" t="s">
        <v>308</v>
      </c>
      <c r="D8" s="427" t="s">
        <v>277</v>
      </c>
      <c r="E8" s="1026">
        <v>0.7</v>
      </c>
      <c r="F8" s="1027">
        <v>0.46875</v>
      </c>
      <c r="G8" s="430">
        <v>2</v>
      </c>
      <c r="H8" s="431">
        <v>0.5685185185185185</v>
      </c>
      <c r="I8" s="431">
        <f t="shared" si="0"/>
        <v>0.09976851851851853</v>
      </c>
      <c r="J8" s="1028">
        <f t="shared" si="1"/>
        <v>0.06983796296296296</v>
      </c>
      <c r="K8" s="99"/>
      <c r="L8" s="1024"/>
      <c r="M8" s="99"/>
      <c r="N8" s="99"/>
      <c r="O8" s="99"/>
      <c r="P8" s="99"/>
      <c r="Q8" s="99"/>
      <c r="R8" s="99"/>
      <c r="S8" s="99"/>
      <c r="T8" s="99"/>
      <c r="U8" s="99"/>
      <c r="V8" s="99"/>
      <c r="W8" s="99"/>
      <c r="X8" s="99"/>
      <c r="Y8" s="99"/>
    </row>
    <row r="9" spans="1:27" s="100" customFormat="1" ht="44.25" customHeight="1">
      <c r="A9" s="424">
        <v>3</v>
      </c>
      <c r="B9" s="1025" t="s">
        <v>275</v>
      </c>
      <c r="C9" s="439" t="s">
        <v>294</v>
      </c>
      <c r="D9" s="427" t="s">
        <v>273</v>
      </c>
      <c r="E9" s="1029">
        <v>0.77</v>
      </c>
      <c r="F9" s="1030">
        <v>0.4763888888888889</v>
      </c>
      <c r="G9" s="430">
        <v>3</v>
      </c>
      <c r="H9" s="431">
        <v>0.5723611111111111</v>
      </c>
      <c r="I9" s="431">
        <f t="shared" si="0"/>
        <v>0.09597222222222218</v>
      </c>
      <c r="J9" s="1028">
        <f t="shared" si="1"/>
        <v>0.07389861111111108</v>
      </c>
      <c r="K9" s="99"/>
      <c r="L9" s="1024"/>
      <c r="M9" s="99"/>
      <c r="N9" s="99"/>
      <c r="O9" s="99"/>
      <c r="P9" s="99"/>
      <c r="Q9" s="99"/>
      <c r="R9" s="99"/>
      <c r="S9" s="99"/>
      <c r="T9" s="99"/>
      <c r="U9" s="99"/>
      <c r="V9" s="99"/>
      <c r="W9" s="99"/>
      <c r="X9" s="99"/>
      <c r="Y9" s="99"/>
      <c r="Z9" s="99"/>
      <c r="AA9" s="99"/>
    </row>
    <row r="10" spans="1:12" ht="44.25" customHeight="1">
      <c r="A10" s="424">
        <v>4</v>
      </c>
      <c r="B10" s="1031" t="s">
        <v>278</v>
      </c>
      <c r="C10" s="426" t="s">
        <v>309</v>
      </c>
      <c r="D10" s="427" t="s">
        <v>295</v>
      </c>
      <c r="E10" s="1029">
        <v>0.71</v>
      </c>
      <c r="F10" s="1030">
        <v>0.4701388888888889</v>
      </c>
      <c r="G10" s="430">
        <v>4</v>
      </c>
      <c r="H10" s="431">
        <v>0.5743171296296297</v>
      </c>
      <c r="I10" s="431">
        <f t="shared" si="0"/>
        <v>0.10417824074074078</v>
      </c>
      <c r="J10" s="1028">
        <f t="shared" si="1"/>
        <v>0.07396655092592595</v>
      </c>
      <c r="L10" s="1024"/>
    </row>
    <row r="11" spans="1:12" ht="44.25" customHeight="1">
      <c r="A11" s="424">
        <v>5</v>
      </c>
      <c r="B11" s="1025" t="s">
        <v>280</v>
      </c>
      <c r="C11" s="426" t="s">
        <v>320</v>
      </c>
      <c r="D11" s="427" t="s">
        <v>295</v>
      </c>
      <c r="E11" s="1026">
        <v>0.69</v>
      </c>
      <c r="F11" s="1030">
        <v>0.4680555555555555</v>
      </c>
      <c r="G11" s="430">
        <v>5</v>
      </c>
      <c r="H11" s="431">
        <v>0.5829050925925926</v>
      </c>
      <c r="I11" s="431">
        <f t="shared" si="0"/>
        <v>0.1148495370370371</v>
      </c>
      <c r="J11" s="1028">
        <f t="shared" si="1"/>
        <v>0.07924618055555559</v>
      </c>
      <c r="L11" s="1024"/>
    </row>
    <row r="12" spans="1:27" s="100" customFormat="1" ht="44.25" customHeight="1">
      <c r="A12" s="424">
        <v>6</v>
      </c>
      <c r="B12" s="1025" t="s">
        <v>298</v>
      </c>
      <c r="C12" s="426" t="s">
        <v>299</v>
      </c>
      <c r="D12" s="427" t="s">
        <v>295</v>
      </c>
      <c r="E12" s="1026">
        <v>0.77</v>
      </c>
      <c r="F12" s="1030">
        <v>0.4763888888888889</v>
      </c>
      <c r="G12" s="430">
        <v>6</v>
      </c>
      <c r="H12" s="431">
        <v>0.5857986111111111</v>
      </c>
      <c r="I12" s="431">
        <f t="shared" si="0"/>
        <v>0.10940972222222217</v>
      </c>
      <c r="J12" s="1028">
        <f t="shared" si="1"/>
        <v>0.08424548611111107</v>
      </c>
      <c r="K12" s="99"/>
      <c r="L12" s="1024"/>
      <c r="M12" s="99"/>
      <c r="N12" s="99"/>
      <c r="O12" s="99"/>
      <c r="P12" s="99"/>
      <c r="Q12" s="99"/>
      <c r="R12" s="99"/>
      <c r="S12" s="99"/>
      <c r="T12" s="99"/>
      <c r="U12" s="99"/>
      <c r="V12" s="99"/>
      <c r="W12" s="99"/>
      <c r="X12" s="99"/>
      <c r="Y12" s="99"/>
      <c r="Z12" s="99"/>
      <c r="AA12" s="99"/>
    </row>
    <row r="13" spans="1:25" s="100" customFormat="1" ht="44.25" customHeight="1">
      <c r="A13" s="424">
        <v>7</v>
      </c>
      <c r="B13" s="1025" t="s">
        <v>487</v>
      </c>
      <c r="C13" s="426" t="s">
        <v>488</v>
      </c>
      <c r="D13" s="427" t="s">
        <v>273</v>
      </c>
      <c r="E13" s="1026">
        <v>0.68</v>
      </c>
      <c r="F13" s="1030">
        <v>0.4666666666666666</v>
      </c>
      <c r="G13" s="430">
        <v>10</v>
      </c>
      <c r="H13" s="431">
        <v>0.59375</v>
      </c>
      <c r="I13" s="431">
        <f t="shared" si="0"/>
        <v>0.12708333333333338</v>
      </c>
      <c r="J13" s="1028">
        <f t="shared" si="1"/>
        <v>0.08641666666666671</v>
      </c>
      <c r="K13" s="99"/>
      <c r="L13" s="1024"/>
      <c r="M13" s="99"/>
      <c r="N13" s="99"/>
      <c r="O13" s="99"/>
      <c r="P13" s="99"/>
      <c r="Q13" s="99"/>
      <c r="R13" s="99"/>
      <c r="S13" s="99"/>
      <c r="T13" s="99"/>
      <c r="U13" s="99"/>
      <c r="V13" s="99"/>
      <c r="W13" s="99"/>
      <c r="X13" s="99"/>
      <c r="Y13" s="99"/>
    </row>
    <row r="14" spans="1:25" s="100" customFormat="1" ht="44.25" customHeight="1">
      <c r="A14" s="424">
        <v>8</v>
      </c>
      <c r="B14" s="1025" t="s">
        <v>323</v>
      </c>
      <c r="C14" s="426" t="s">
        <v>324</v>
      </c>
      <c r="D14" s="427" t="s">
        <v>403</v>
      </c>
      <c r="E14" s="1026">
        <v>0.68</v>
      </c>
      <c r="F14" s="1030">
        <v>0.4666666666666666</v>
      </c>
      <c r="G14" s="430">
        <v>12</v>
      </c>
      <c r="H14" s="431">
        <v>0.5944444444444444</v>
      </c>
      <c r="I14" s="431">
        <f t="shared" si="0"/>
        <v>0.12777777777777782</v>
      </c>
      <c r="J14" s="1028">
        <f t="shared" si="1"/>
        <v>0.08688888888888893</v>
      </c>
      <c r="K14" s="99"/>
      <c r="L14" s="1024"/>
      <c r="M14" s="99"/>
      <c r="N14" s="99"/>
      <c r="O14" s="99"/>
      <c r="P14" s="99"/>
      <c r="Q14" s="99"/>
      <c r="R14" s="99"/>
      <c r="S14" s="99"/>
      <c r="T14" s="99"/>
      <c r="U14" s="99"/>
      <c r="V14" s="99"/>
      <c r="W14" s="99"/>
      <c r="X14" s="99"/>
      <c r="Y14" s="99"/>
    </row>
    <row r="15" spans="1:25" s="100" customFormat="1" ht="44.25" customHeight="1">
      <c r="A15" s="424">
        <v>9</v>
      </c>
      <c r="B15" s="1032" t="s">
        <v>307</v>
      </c>
      <c r="C15" s="441" t="s">
        <v>308</v>
      </c>
      <c r="D15" s="427" t="s">
        <v>273</v>
      </c>
      <c r="E15" s="1026">
        <v>0.73</v>
      </c>
      <c r="F15" s="1030">
        <v>0.47222222222222227</v>
      </c>
      <c r="G15" s="430">
        <v>11</v>
      </c>
      <c r="H15" s="431">
        <v>0.594224537037037</v>
      </c>
      <c r="I15" s="431">
        <f t="shared" si="0"/>
        <v>0.12200231481481477</v>
      </c>
      <c r="J15" s="1028">
        <f t="shared" si="1"/>
        <v>0.08906168981481478</v>
      </c>
      <c r="K15" s="1033"/>
      <c r="L15" s="1024"/>
      <c r="M15" s="99"/>
      <c r="N15" s="99"/>
      <c r="O15" s="99"/>
      <c r="P15" s="99"/>
      <c r="Q15" s="99"/>
      <c r="R15" s="99"/>
      <c r="S15" s="99"/>
      <c r="T15" s="99"/>
      <c r="U15" s="99"/>
      <c r="V15" s="99"/>
      <c r="W15" s="99"/>
      <c r="X15" s="99"/>
      <c r="Y15" s="99"/>
    </row>
    <row r="16" spans="1:27" s="100" customFormat="1" ht="44.25" customHeight="1">
      <c r="A16" s="424">
        <v>10</v>
      </c>
      <c r="B16" s="1025" t="s">
        <v>288</v>
      </c>
      <c r="C16" s="426" t="s">
        <v>289</v>
      </c>
      <c r="D16" s="427" t="s">
        <v>273</v>
      </c>
      <c r="E16" s="1026">
        <v>0.81</v>
      </c>
      <c r="F16" s="1030">
        <v>0.48055555555555557</v>
      </c>
      <c r="G16" s="430">
        <v>8</v>
      </c>
      <c r="H16" s="431">
        <v>0.5930902777777778</v>
      </c>
      <c r="I16" s="431">
        <f t="shared" si="0"/>
        <v>0.11253472222222222</v>
      </c>
      <c r="J16" s="1028">
        <f t="shared" si="1"/>
        <v>0.091153125</v>
      </c>
      <c r="K16" s="99"/>
      <c r="L16" s="1024"/>
      <c r="M16" s="99"/>
      <c r="N16" s="99"/>
      <c r="O16" s="99"/>
      <c r="P16" s="99"/>
      <c r="Q16" s="99"/>
      <c r="R16" s="99"/>
      <c r="S16" s="99"/>
      <c r="T16" s="99"/>
      <c r="U16" s="99"/>
      <c r="V16" s="99"/>
      <c r="W16" s="99"/>
      <c r="X16" s="99"/>
      <c r="Y16" s="99"/>
      <c r="Z16" s="99"/>
      <c r="AA16" s="99"/>
    </row>
    <row r="17" spans="1:27" s="100" customFormat="1" ht="44.25" customHeight="1">
      <c r="A17" s="424">
        <v>11</v>
      </c>
      <c r="B17" s="1025" t="s">
        <v>268</v>
      </c>
      <c r="C17" s="426" t="s">
        <v>292</v>
      </c>
      <c r="D17" s="427" t="s">
        <v>269</v>
      </c>
      <c r="E17" s="1026">
        <v>0.83</v>
      </c>
      <c r="F17" s="1030">
        <v>0.4826388888888889</v>
      </c>
      <c r="G17" s="430">
        <v>7</v>
      </c>
      <c r="H17" s="431">
        <v>0.5924652777777778</v>
      </c>
      <c r="I17" s="431">
        <f t="shared" si="0"/>
        <v>0.1098263888888889</v>
      </c>
      <c r="J17" s="1028">
        <f t="shared" si="1"/>
        <v>0.09115590277777778</v>
      </c>
      <c r="K17" s="99"/>
      <c r="L17" s="1024"/>
      <c r="M17" s="99"/>
      <c r="N17" s="99"/>
      <c r="O17" s="99"/>
      <c r="P17" s="99"/>
      <c r="Q17" s="99"/>
      <c r="R17" s="99"/>
      <c r="S17" s="99"/>
      <c r="T17" s="99"/>
      <c r="U17" s="99"/>
      <c r="V17" s="99"/>
      <c r="W17" s="99"/>
      <c r="X17" s="99"/>
      <c r="Y17" s="99"/>
      <c r="Z17" s="99"/>
      <c r="AA17" s="99"/>
    </row>
    <row r="18" spans="1:27" s="100" customFormat="1" ht="44.25" customHeight="1">
      <c r="A18" s="424">
        <v>12</v>
      </c>
      <c r="B18" s="1025" t="s">
        <v>270</v>
      </c>
      <c r="C18" s="426" t="s">
        <v>296</v>
      </c>
      <c r="D18" s="427" t="s">
        <v>295</v>
      </c>
      <c r="E18" s="1026">
        <v>0.8</v>
      </c>
      <c r="F18" s="1030">
        <v>0.4791666666666667</v>
      </c>
      <c r="G18" s="430">
        <v>9</v>
      </c>
      <c r="H18" s="431">
        <v>0.5934953703703704</v>
      </c>
      <c r="I18" s="431">
        <f t="shared" si="0"/>
        <v>0.11432870370370368</v>
      </c>
      <c r="J18" s="1028">
        <f t="shared" si="1"/>
        <v>0.09146296296296295</v>
      </c>
      <c r="K18" s="99"/>
      <c r="L18" s="1024"/>
      <c r="M18" s="99"/>
      <c r="N18" s="99"/>
      <c r="O18" s="99"/>
      <c r="P18" s="99"/>
      <c r="Q18" s="99"/>
      <c r="R18" s="99"/>
      <c r="S18" s="99"/>
      <c r="T18" s="99"/>
      <c r="U18" s="99"/>
      <c r="V18" s="99"/>
      <c r="W18" s="99"/>
      <c r="X18" s="99"/>
      <c r="Y18" s="99"/>
      <c r="Z18" s="99"/>
      <c r="AA18" s="99"/>
    </row>
    <row r="19" spans="1:27" s="100" customFormat="1" ht="44.25" customHeight="1">
      <c r="A19" s="424">
        <v>13</v>
      </c>
      <c r="B19" s="1032" t="s">
        <v>334</v>
      </c>
      <c r="C19" s="426" t="s">
        <v>329</v>
      </c>
      <c r="D19" s="427" t="s">
        <v>295</v>
      </c>
      <c r="E19" s="1026">
        <v>0.64</v>
      </c>
      <c r="F19" s="1030">
        <v>0.46249999999999997</v>
      </c>
      <c r="G19" s="430">
        <v>15</v>
      </c>
      <c r="H19" s="431">
        <v>0.6095486111111111</v>
      </c>
      <c r="I19" s="431">
        <f t="shared" si="0"/>
        <v>0.14704861111111117</v>
      </c>
      <c r="J19" s="1028">
        <f t="shared" si="1"/>
        <v>0.09411111111111115</v>
      </c>
      <c r="K19" s="99"/>
      <c r="L19" s="1024"/>
      <c r="M19" s="99"/>
      <c r="N19" s="99"/>
      <c r="O19" s="99"/>
      <c r="P19" s="99"/>
      <c r="Q19" s="99"/>
      <c r="R19" s="99"/>
      <c r="S19" s="99"/>
      <c r="T19" s="99"/>
      <c r="U19" s="99"/>
      <c r="V19" s="99"/>
      <c r="W19" s="99"/>
      <c r="X19" s="99"/>
      <c r="Y19" s="99"/>
      <c r="Z19" s="99"/>
      <c r="AA19" s="99"/>
    </row>
    <row r="20" spans="1:12" ht="44.25" customHeight="1">
      <c r="A20" s="424">
        <v>14</v>
      </c>
      <c r="B20" s="1032" t="s">
        <v>282</v>
      </c>
      <c r="C20" s="439" t="s">
        <v>330</v>
      </c>
      <c r="D20" s="427" t="s">
        <v>295</v>
      </c>
      <c r="E20" s="1029">
        <v>0.65</v>
      </c>
      <c r="F20" s="1030">
        <v>0.46388888888888885</v>
      </c>
      <c r="G20" s="430">
        <v>17</v>
      </c>
      <c r="H20" s="431">
        <v>0.6116087962962963</v>
      </c>
      <c r="I20" s="431">
        <f t="shared" si="0"/>
        <v>0.14771990740740742</v>
      </c>
      <c r="J20" s="1028">
        <f t="shared" si="1"/>
        <v>0.09601793981481482</v>
      </c>
      <c r="L20" s="1024"/>
    </row>
    <row r="21" spans="1:27" s="100" customFormat="1" ht="44.25" customHeight="1">
      <c r="A21" s="424">
        <v>15</v>
      </c>
      <c r="B21" s="1025" t="s">
        <v>331</v>
      </c>
      <c r="C21" s="426" t="s">
        <v>327</v>
      </c>
      <c r="D21" s="427" t="s">
        <v>277</v>
      </c>
      <c r="E21" s="1026">
        <v>0.62</v>
      </c>
      <c r="F21" s="1027">
        <v>0.4604166666666667</v>
      </c>
      <c r="G21" s="430">
        <v>18</v>
      </c>
      <c r="H21" s="431">
        <v>0.6178935185185185</v>
      </c>
      <c r="I21" s="431">
        <f t="shared" si="0"/>
        <v>0.15747685185185178</v>
      </c>
      <c r="J21" s="1028">
        <f t="shared" si="1"/>
        <v>0.09763564814814811</v>
      </c>
      <c r="K21" s="99"/>
      <c r="L21" s="1024"/>
      <c r="M21" s="99"/>
      <c r="N21" s="99"/>
      <c r="O21" s="99"/>
      <c r="P21" s="99"/>
      <c r="Q21" s="99"/>
      <c r="R21" s="99"/>
      <c r="S21" s="99"/>
      <c r="T21" s="99"/>
      <c r="U21" s="99"/>
      <c r="V21" s="99"/>
      <c r="W21" s="99"/>
      <c r="X21" s="99"/>
      <c r="Y21" s="99"/>
      <c r="Z21" s="99"/>
      <c r="AA21" s="99"/>
    </row>
    <row r="22" spans="1:27" s="100" customFormat="1" ht="44.25" customHeight="1">
      <c r="A22" s="424">
        <v>16</v>
      </c>
      <c r="B22" s="1025" t="s">
        <v>293</v>
      </c>
      <c r="C22" s="439" t="s">
        <v>294</v>
      </c>
      <c r="D22" s="427" t="s">
        <v>295</v>
      </c>
      <c r="E22" s="1029">
        <v>0.81</v>
      </c>
      <c r="F22" s="1030">
        <v>0.48055555555555557</v>
      </c>
      <c r="G22" s="430">
        <v>13</v>
      </c>
      <c r="H22" s="431">
        <v>0.6013888888888889</v>
      </c>
      <c r="I22" s="431">
        <f t="shared" si="0"/>
        <v>0.12083333333333329</v>
      </c>
      <c r="J22" s="1028">
        <f t="shared" si="1"/>
        <v>0.09787499999999998</v>
      </c>
      <c r="K22" s="99"/>
      <c r="L22" s="1024"/>
      <c r="M22" s="99"/>
      <c r="N22" s="99"/>
      <c r="O22" s="99"/>
      <c r="P22" s="99"/>
      <c r="Q22" s="99"/>
      <c r="R22" s="99"/>
      <c r="S22" s="99"/>
      <c r="T22" s="99"/>
      <c r="U22" s="99"/>
      <c r="V22" s="99"/>
      <c r="W22" s="99"/>
      <c r="X22" s="99"/>
      <c r="Y22" s="99"/>
      <c r="Z22" s="99"/>
      <c r="AA22" s="99"/>
    </row>
    <row r="23" spans="1:29" s="252" customFormat="1" ht="44.25" customHeight="1">
      <c r="A23" s="424">
        <v>17</v>
      </c>
      <c r="B23" s="1025" t="s">
        <v>302</v>
      </c>
      <c r="C23" s="426" t="s">
        <v>303</v>
      </c>
      <c r="D23" s="427" t="s">
        <v>295</v>
      </c>
      <c r="E23" s="1026">
        <v>0.76</v>
      </c>
      <c r="F23" s="1030">
        <v>0.47500000000000003</v>
      </c>
      <c r="G23" s="430">
        <v>16</v>
      </c>
      <c r="H23" s="431">
        <v>0.6097106481481481</v>
      </c>
      <c r="I23" s="431">
        <f t="shared" si="0"/>
        <v>0.1347106481481481</v>
      </c>
      <c r="J23" s="1028">
        <f t="shared" si="1"/>
        <v>0.10238009259259255</v>
      </c>
      <c r="K23" s="1034"/>
      <c r="L23" s="1024"/>
      <c r="M23" s="1034"/>
      <c r="N23" s="1034"/>
      <c r="O23" s="1034"/>
      <c r="P23" s="1034"/>
      <c r="Q23" s="1034"/>
      <c r="R23" s="1034"/>
      <c r="S23" s="1034"/>
      <c r="T23" s="1034"/>
      <c r="U23" s="1034"/>
      <c r="V23" s="1034"/>
      <c r="W23" s="1034"/>
      <c r="X23" s="1034"/>
      <c r="Y23" s="1034"/>
      <c r="Z23" s="1034"/>
      <c r="AA23" s="1034"/>
      <c r="AB23" s="1034"/>
      <c r="AC23" s="1034"/>
    </row>
    <row r="24" spans="1:27" s="252" customFormat="1" ht="44.25" customHeight="1">
      <c r="A24" s="424">
        <v>18</v>
      </c>
      <c r="B24" s="1031" t="s">
        <v>297</v>
      </c>
      <c r="C24" s="439" t="s">
        <v>294</v>
      </c>
      <c r="D24" s="427" t="s">
        <v>295</v>
      </c>
      <c r="E24" s="1026">
        <v>0.79</v>
      </c>
      <c r="F24" s="1030">
        <v>0.4784722222222222</v>
      </c>
      <c r="G24" s="430">
        <v>14</v>
      </c>
      <c r="H24" s="431">
        <v>0.6081597222222223</v>
      </c>
      <c r="I24" s="431">
        <f t="shared" si="0"/>
        <v>0.12968750000000007</v>
      </c>
      <c r="J24" s="1028">
        <f t="shared" si="1"/>
        <v>0.10245312500000006</v>
      </c>
      <c r="K24" s="1034"/>
      <c r="L24" s="1024"/>
      <c r="M24" s="1034"/>
      <c r="N24" s="1034"/>
      <c r="O24" s="1034"/>
      <c r="P24" s="1034"/>
      <c r="Q24" s="1034"/>
      <c r="R24" s="1034"/>
      <c r="S24" s="1034"/>
      <c r="T24" s="1034"/>
      <c r="U24" s="1034"/>
      <c r="V24" s="1034"/>
      <c r="W24" s="1034"/>
      <c r="X24" s="1034"/>
      <c r="Y24" s="1034"/>
      <c r="Z24" s="1034"/>
      <c r="AA24" s="1034"/>
    </row>
    <row r="25" spans="1:29" s="252" customFormat="1" ht="44.25" customHeight="1">
      <c r="A25" s="424">
        <v>19</v>
      </c>
      <c r="B25" s="1025" t="s">
        <v>328</v>
      </c>
      <c r="C25" s="426" t="s">
        <v>329</v>
      </c>
      <c r="D25" s="427" t="s">
        <v>295</v>
      </c>
      <c r="E25" s="1026">
        <v>0.65</v>
      </c>
      <c r="F25" s="1030">
        <v>0.46388888888888885</v>
      </c>
      <c r="G25" s="430"/>
      <c r="H25" s="431"/>
      <c r="I25" s="431" t="s">
        <v>386</v>
      </c>
      <c r="J25" s="1028"/>
      <c r="K25" s="1034"/>
      <c r="L25" s="1024"/>
      <c r="M25" s="1034"/>
      <c r="N25" s="1034"/>
      <c r="O25" s="1034"/>
      <c r="P25" s="1034"/>
      <c r="Q25" s="1034"/>
      <c r="R25" s="1034"/>
      <c r="S25" s="1034"/>
      <c r="T25" s="1034"/>
      <c r="U25" s="1034"/>
      <c r="V25" s="1034"/>
      <c r="W25" s="1034"/>
      <c r="X25" s="1034"/>
      <c r="Y25" s="1034"/>
      <c r="Z25" s="1034"/>
      <c r="AA25" s="1034"/>
      <c r="AB25" s="1034"/>
      <c r="AC25" s="1034"/>
    </row>
    <row r="26" spans="1:25" s="100" customFormat="1" ht="44.25" customHeight="1">
      <c r="A26" s="424">
        <v>20</v>
      </c>
      <c r="B26" s="1025" t="s">
        <v>332</v>
      </c>
      <c r="C26" s="426" t="s">
        <v>329</v>
      </c>
      <c r="D26" s="427" t="s">
        <v>269</v>
      </c>
      <c r="E26" s="1026">
        <v>0.62</v>
      </c>
      <c r="F26" s="1030">
        <v>0.4604166666666667</v>
      </c>
      <c r="G26" s="430"/>
      <c r="H26" s="431"/>
      <c r="I26" s="431" t="s">
        <v>401</v>
      </c>
      <c r="J26" s="1028"/>
      <c r="K26" s="99"/>
      <c r="L26" s="1024"/>
      <c r="M26" s="99"/>
      <c r="N26" s="99"/>
      <c r="O26" s="99"/>
      <c r="P26" s="99"/>
      <c r="Q26" s="99"/>
      <c r="R26" s="99"/>
      <c r="S26" s="99"/>
      <c r="T26" s="99"/>
      <c r="U26" s="99"/>
      <c r="V26" s="99"/>
      <c r="W26" s="99"/>
      <c r="X26" s="99"/>
      <c r="Y26" s="99"/>
    </row>
    <row r="27" spans="1:12" ht="44.25" customHeight="1">
      <c r="A27" s="424">
        <v>21</v>
      </c>
      <c r="B27" s="1025" t="s">
        <v>321</v>
      </c>
      <c r="C27" s="426" t="s">
        <v>322</v>
      </c>
      <c r="D27" s="427" t="s">
        <v>305</v>
      </c>
      <c r="E27" s="1026">
        <v>0.68</v>
      </c>
      <c r="F27" s="1030">
        <v>0.4666666666666666</v>
      </c>
      <c r="G27" s="430"/>
      <c r="H27" s="431"/>
      <c r="I27" s="431" t="s">
        <v>401</v>
      </c>
      <c r="J27" s="1028"/>
      <c r="L27" s="1024"/>
    </row>
    <row r="28" spans="1:25" s="100" customFormat="1" ht="44.25" customHeight="1">
      <c r="A28" s="424">
        <v>22</v>
      </c>
      <c r="B28" s="1032" t="s">
        <v>283</v>
      </c>
      <c r="C28" s="441" t="s">
        <v>284</v>
      </c>
      <c r="D28" s="427" t="s">
        <v>317</v>
      </c>
      <c r="E28" s="1026">
        <v>0.69</v>
      </c>
      <c r="F28" s="1030">
        <v>0.4680555555555555</v>
      </c>
      <c r="G28" s="430"/>
      <c r="H28" s="431"/>
      <c r="I28" s="431" t="s">
        <v>401</v>
      </c>
      <c r="J28" s="1028"/>
      <c r="K28" s="99"/>
      <c r="L28" s="1024"/>
      <c r="M28" s="99"/>
      <c r="N28" s="99"/>
      <c r="O28" s="99"/>
      <c r="P28" s="99"/>
      <c r="Q28" s="99"/>
      <c r="R28" s="99"/>
      <c r="S28" s="99"/>
      <c r="T28" s="99"/>
      <c r="U28" s="99"/>
      <c r="V28" s="99"/>
      <c r="W28" s="99"/>
      <c r="X28" s="99"/>
      <c r="Y28" s="99"/>
    </row>
    <row r="29" spans="1:27" s="252" customFormat="1" ht="44.25" customHeight="1">
      <c r="A29" s="424">
        <v>23</v>
      </c>
      <c r="B29" s="1025" t="s">
        <v>285</v>
      </c>
      <c r="C29" s="426" t="s">
        <v>318</v>
      </c>
      <c r="D29" s="427" t="s">
        <v>319</v>
      </c>
      <c r="E29" s="1026">
        <v>0.69</v>
      </c>
      <c r="F29" s="1030">
        <v>0.4680555555555555</v>
      </c>
      <c r="G29" s="430"/>
      <c r="H29" s="431"/>
      <c r="I29" s="431" t="s">
        <v>401</v>
      </c>
      <c r="J29" s="1028"/>
      <c r="K29" s="1034"/>
      <c r="L29" s="1024"/>
      <c r="M29" s="1034"/>
      <c r="N29" s="1034"/>
      <c r="O29" s="1034"/>
      <c r="P29" s="1034"/>
      <c r="Q29" s="1034"/>
      <c r="R29" s="1034"/>
      <c r="S29" s="1034"/>
      <c r="T29" s="1034"/>
      <c r="U29" s="1034"/>
      <c r="V29" s="1034"/>
      <c r="W29" s="1034"/>
      <c r="X29" s="1034"/>
      <c r="Y29" s="1034"/>
      <c r="Z29" s="1034"/>
      <c r="AA29" s="1034"/>
    </row>
    <row r="30" spans="1:12" s="100" customFormat="1" ht="44.25" customHeight="1">
      <c r="A30" s="424">
        <v>24</v>
      </c>
      <c r="B30" s="1025" t="s">
        <v>279</v>
      </c>
      <c r="C30" s="426" t="s">
        <v>313</v>
      </c>
      <c r="D30" s="427" t="s">
        <v>305</v>
      </c>
      <c r="E30" s="1026">
        <v>0.7</v>
      </c>
      <c r="F30" s="1030">
        <v>0.46875</v>
      </c>
      <c r="G30" s="430"/>
      <c r="H30" s="431"/>
      <c r="I30" s="431" t="s">
        <v>401</v>
      </c>
      <c r="J30" s="1028"/>
      <c r="L30" s="1024"/>
    </row>
    <row r="31" spans="1:27" s="100" customFormat="1" ht="44.25" customHeight="1">
      <c r="A31" s="424">
        <v>25</v>
      </c>
      <c r="B31" s="1032" t="s">
        <v>310</v>
      </c>
      <c r="C31" s="426" t="s">
        <v>311</v>
      </c>
      <c r="D31" s="427" t="s">
        <v>312</v>
      </c>
      <c r="E31" s="1026">
        <v>0.71</v>
      </c>
      <c r="F31" s="1030">
        <v>0.4701388888888889</v>
      </c>
      <c r="G31" s="430"/>
      <c r="H31" s="431"/>
      <c r="I31" s="431" t="s">
        <v>743</v>
      </c>
      <c r="J31" s="1028"/>
      <c r="K31" s="99"/>
      <c r="L31" s="1024"/>
      <c r="M31" s="99"/>
      <c r="N31" s="99"/>
      <c r="O31" s="99"/>
      <c r="P31" s="99"/>
      <c r="Q31" s="99"/>
      <c r="R31" s="99"/>
      <c r="S31" s="99"/>
      <c r="T31" s="99"/>
      <c r="U31" s="99"/>
      <c r="V31" s="99"/>
      <c r="W31" s="99"/>
      <c r="X31" s="99"/>
      <c r="Y31" s="99"/>
      <c r="Z31" s="99"/>
      <c r="AA31" s="99"/>
    </row>
    <row r="32" spans="1:27" s="100" customFormat="1" ht="44.25" customHeight="1">
      <c r="A32" s="424">
        <v>26</v>
      </c>
      <c r="B32" s="1025" t="s">
        <v>286</v>
      </c>
      <c r="C32" s="426" t="s">
        <v>306</v>
      </c>
      <c r="D32" s="427" t="s">
        <v>281</v>
      </c>
      <c r="E32" s="1026">
        <v>0.74</v>
      </c>
      <c r="F32" s="1030">
        <v>0.47291666666666665</v>
      </c>
      <c r="G32" s="430"/>
      <c r="H32" s="431"/>
      <c r="I32" s="431" t="s">
        <v>743</v>
      </c>
      <c r="J32" s="1028"/>
      <c r="K32" s="99"/>
      <c r="L32" s="1024"/>
      <c r="M32" s="99"/>
      <c r="N32" s="99"/>
      <c r="O32" s="99"/>
      <c r="P32" s="99"/>
      <c r="Q32" s="99"/>
      <c r="R32" s="99"/>
      <c r="S32" s="99"/>
      <c r="T32" s="99"/>
      <c r="U32" s="99"/>
      <c r="V32" s="99"/>
      <c r="W32" s="99"/>
      <c r="X32" s="99"/>
      <c r="Y32" s="99"/>
      <c r="Z32" s="99"/>
      <c r="AA32" s="99"/>
    </row>
    <row r="33" spans="1:27" s="100" customFormat="1" ht="44.25" customHeight="1">
      <c r="A33" s="424">
        <v>27</v>
      </c>
      <c r="B33" s="1032" t="s">
        <v>304</v>
      </c>
      <c r="C33" s="441" t="s">
        <v>294</v>
      </c>
      <c r="D33" s="427" t="s">
        <v>305</v>
      </c>
      <c r="E33" s="1026">
        <v>0.75</v>
      </c>
      <c r="F33" s="1030">
        <v>0.47430555555555554</v>
      </c>
      <c r="G33" s="430"/>
      <c r="H33" s="431"/>
      <c r="I33" s="431" t="s">
        <v>743</v>
      </c>
      <c r="J33" s="1028"/>
      <c r="K33" s="99"/>
      <c r="L33" s="1024"/>
      <c r="M33" s="99"/>
      <c r="N33" s="99"/>
      <c r="O33" s="99"/>
      <c r="P33" s="99"/>
      <c r="Q33" s="99"/>
      <c r="R33" s="99"/>
      <c r="S33" s="99"/>
      <c r="T33" s="99"/>
      <c r="U33" s="99"/>
      <c r="V33" s="99"/>
      <c r="W33" s="99"/>
      <c r="X33" s="99"/>
      <c r="Y33" s="99"/>
      <c r="Z33" s="99"/>
      <c r="AA33" s="99"/>
    </row>
    <row r="34" spans="1:25" s="100" customFormat="1" ht="44.25" customHeight="1">
      <c r="A34" s="424">
        <v>28</v>
      </c>
      <c r="B34" s="1025" t="s">
        <v>271</v>
      </c>
      <c r="C34" s="426" t="s">
        <v>294</v>
      </c>
      <c r="D34" s="427" t="s">
        <v>295</v>
      </c>
      <c r="E34" s="1026">
        <v>0.77</v>
      </c>
      <c r="F34" s="1030">
        <v>0.4763888888888889</v>
      </c>
      <c r="G34" s="430"/>
      <c r="H34" s="431"/>
      <c r="I34" s="431" t="s">
        <v>401</v>
      </c>
      <c r="J34" s="1028"/>
      <c r="K34" s="99"/>
      <c r="L34" s="1024"/>
      <c r="M34" s="99"/>
      <c r="N34" s="99"/>
      <c r="O34" s="99"/>
      <c r="P34" s="99"/>
      <c r="Q34" s="99"/>
      <c r="R34" s="99"/>
      <c r="S34" s="99"/>
      <c r="T34" s="99"/>
      <c r="U34" s="99"/>
      <c r="V34" s="99"/>
      <c r="W34" s="99"/>
      <c r="X34" s="99"/>
      <c r="Y34" s="99"/>
    </row>
    <row r="35" spans="1:27" s="100" customFormat="1" ht="44.25" customHeight="1">
      <c r="A35" s="424">
        <v>27</v>
      </c>
      <c r="B35" s="1031" t="s">
        <v>274</v>
      </c>
      <c r="C35" s="426" t="s">
        <v>300</v>
      </c>
      <c r="D35" s="427" t="s">
        <v>301</v>
      </c>
      <c r="E35" s="1026">
        <v>0.77</v>
      </c>
      <c r="F35" s="1030">
        <v>0.4763888888888889</v>
      </c>
      <c r="G35" s="430"/>
      <c r="H35" s="431"/>
      <c r="I35" s="431" t="s">
        <v>401</v>
      </c>
      <c r="J35" s="1028"/>
      <c r="K35" s="99"/>
      <c r="L35" s="1024"/>
      <c r="M35" s="99"/>
      <c r="N35" s="99"/>
      <c r="O35" s="99"/>
      <c r="P35" s="99"/>
      <c r="Q35" s="99"/>
      <c r="R35" s="99"/>
      <c r="S35" s="99"/>
      <c r="T35" s="99"/>
      <c r="U35" s="99"/>
      <c r="V35" s="99"/>
      <c r="W35" s="99"/>
      <c r="X35" s="99"/>
      <c r="Y35" s="99"/>
      <c r="Z35" s="99"/>
      <c r="AA35" s="99"/>
    </row>
    <row r="36" spans="1:27" s="100" customFormat="1" ht="44.25" customHeight="1">
      <c r="A36" s="424">
        <v>28</v>
      </c>
      <c r="B36" s="1025" t="s">
        <v>333</v>
      </c>
      <c r="C36" s="426" t="s">
        <v>294</v>
      </c>
      <c r="D36" s="427" t="s">
        <v>295</v>
      </c>
      <c r="E36" s="1026">
        <v>0.78</v>
      </c>
      <c r="F36" s="1030">
        <v>0.4770833333333333</v>
      </c>
      <c r="G36" s="430"/>
      <c r="H36" s="431"/>
      <c r="I36" s="431" t="s">
        <v>401</v>
      </c>
      <c r="J36" s="1028"/>
      <c r="K36" s="99"/>
      <c r="L36" s="1024"/>
      <c r="M36" s="99"/>
      <c r="N36" s="99"/>
      <c r="O36" s="99"/>
      <c r="P36" s="99"/>
      <c r="Q36" s="99"/>
      <c r="R36" s="99"/>
      <c r="S36" s="99"/>
      <c r="T36" s="99"/>
      <c r="U36" s="99"/>
      <c r="V36" s="99"/>
      <c r="W36" s="99"/>
      <c r="X36" s="99"/>
      <c r="Y36" s="99"/>
      <c r="Z36" s="99"/>
      <c r="AA36" s="99"/>
    </row>
    <row r="37" spans="1:27" s="252" customFormat="1" ht="44.25" customHeight="1">
      <c r="A37" s="424">
        <v>29</v>
      </c>
      <c r="B37" s="1032" t="s">
        <v>326</v>
      </c>
      <c r="C37" s="439" t="s">
        <v>327</v>
      </c>
      <c r="D37" s="427" t="s">
        <v>295</v>
      </c>
      <c r="E37" s="1026">
        <v>0.65</v>
      </c>
      <c r="F37" s="1030" t="s">
        <v>550</v>
      </c>
      <c r="G37" s="430"/>
      <c r="H37" s="431"/>
      <c r="I37" s="431" t="s">
        <v>451</v>
      </c>
      <c r="J37" s="1028"/>
      <c r="K37" s="1034"/>
      <c r="L37" s="1024"/>
      <c r="M37" s="1034"/>
      <c r="N37" s="1034"/>
      <c r="O37" s="1034"/>
      <c r="P37" s="1034"/>
      <c r="Q37" s="1034"/>
      <c r="R37" s="1034"/>
      <c r="S37" s="1034"/>
      <c r="T37" s="1034"/>
      <c r="U37" s="1034"/>
      <c r="V37" s="1034"/>
      <c r="W37" s="1034"/>
      <c r="X37" s="1034"/>
      <c r="Y37" s="1034"/>
      <c r="Z37" s="1034"/>
      <c r="AA37" s="1034"/>
    </row>
    <row r="38" spans="1:27" s="100" customFormat="1" ht="44.25" customHeight="1">
      <c r="A38" s="424"/>
      <c r="B38" s="1025"/>
      <c r="C38" s="426"/>
      <c r="D38" s="427"/>
      <c r="E38" s="1026"/>
      <c r="F38" s="1030"/>
      <c r="G38" s="430"/>
      <c r="H38" s="431"/>
      <c r="I38" s="431"/>
      <c r="J38" s="1028"/>
      <c r="K38" s="99"/>
      <c r="L38" s="1024"/>
      <c r="M38" s="99"/>
      <c r="N38" s="99"/>
      <c r="O38" s="99"/>
      <c r="P38" s="99"/>
      <c r="Q38" s="99"/>
      <c r="R38" s="99"/>
      <c r="S38" s="99"/>
      <c r="T38" s="99"/>
      <c r="U38" s="99"/>
      <c r="V38" s="99"/>
      <c r="W38" s="99"/>
      <c r="X38" s="99"/>
      <c r="Y38" s="99"/>
      <c r="Z38" s="99"/>
      <c r="AA38" s="99"/>
    </row>
    <row r="39" spans="1:12" ht="44.25" customHeight="1">
      <c r="A39" s="424"/>
      <c r="B39" s="1025"/>
      <c r="C39" s="426"/>
      <c r="D39" s="427"/>
      <c r="E39" s="1026"/>
      <c r="F39" s="1030"/>
      <c r="G39" s="430"/>
      <c r="H39" s="431"/>
      <c r="I39" s="431"/>
      <c r="J39" s="1028"/>
      <c r="L39" s="1024"/>
    </row>
    <row r="40" spans="1:12" ht="44.25" customHeight="1">
      <c r="A40" s="424"/>
      <c r="B40" s="1025"/>
      <c r="C40" s="426"/>
      <c r="D40" s="427"/>
      <c r="E40" s="1026"/>
      <c r="F40" s="1030"/>
      <c r="G40" s="430"/>
      <c r="H40" s="431"/>
      <c r="I40" s="431"/>
      <c r="J40" s="1028"/>
      <c r="L40" s="1024"/>
    </row>
    <row r="41" spans="1:12" s="252" customFormat="1" ht="44.25" customHeight="1" thickBot="1">
      <c r="A41" s="424"/>
      <c r="B41" s="1032"/>
      <c r="C41" s="426"/>
      <c r="D41" s="427"/>
      <c r="E41" s="1026"/>
      <c r="F41" s="1030"/>
      <c r="G41" s="430"/>
      <c r="H41" s="431"/>
      <c r="I41" s="431"/>
      <c r="J41" s="1028"/>
      <c r="L41" s="1024"/>
    </row>
    <row r="42" spans="1:12" s="252" customFormat="1" ht="48" customHeight="1">
      <c r="A42" s="1503" t="s">
        <v>744</v>
      </c>
      <c r="B42" s="1504"/>
      <c r="C42" s="1504"/>
      <c r="D42" s="1504"/>
      <c r="E42" s="1504"/>
      <c r="F42" s="1504"/>
      <c r="G42" s="1504"/>
      <c r="H42" s="1504"/>
      <c r="I42" s="1504"/>
      <c r="J42" s="1505"/>
      <c r="L42" s="1024"/>
    </row>
    <row r="43" spans="1:10" ht="48" customHeight="1" thickBot="1">
      <c r="A43" s="1506" t="s">
        <v>745</v>
      </c>
      <c r="B43" s="1507"/>
      <c r="C43" s="1507"/>
      <c r="D43" s="1507"/>
      <c r="E43" s="1507"/>
      <c r="F43" s="1507"/>
      <c r="G43" s="1507"/>
      <c r="H43" s="1507"/>
      <c r="I43" s="1507"/>
      <c r="J43" s="1508"/>
    </row>
    <row r="44" ht="14.25" thickTop="1"/>
  </sheetData>
  <sheetProtection/>
  <mergeCells count="10">
    <mergeCell ref="A42:J42"/>
    <mergeCell ref="A43:J43"/>
    <mergeCell ref="B2:B3"/>
    <mergeCell ref="C2:H3"/>
    <mergeCell ref="C4:H4"/>
    <mergeCell ref="B5:B6"/>
    <mergeCell ref="C5:C6"/>
    <mergeCell ref="D5:D6"/>
    <mergeCell ref="E5:E6"/>
    <mergeCell ref="G5:G6"/>
  </mergeCells>
  <printOptions horizontalCentered="1" verticalCentered="1"/>
  <pageMargins left="0.1968503937007874" right="0" top="0" bottom="0" header="0.11811023622047245" footer="0"/>
  <pageSetup fitToHeight="10" horizontalDpi="300" verticalDpi="300" orientation="portrait" paperSize="9" scale="47" r:id="rId2"/>
  <drawing r:id="rId1"/>
</worksheet>
</file>

<file path=xl/worksheets/sheet16.xml><?xml version="1.0" encoding="utf-8"?>
<worksheet xmlns="http://schemas.openxmlformats.org/spreadsheetml/2006/main" xmlns:r="http://schemas.openxmlformats.org/officeDocument/2006/relationships">
  <dimension ref="A1:BF74"/>
  <sheetViews>
    <sheetView zoomScalePageLayoutView="0" workbookViewId="0" topLeftCell="A1">
      <selection activeCell="A1" sqref="A1"/>
    </sheetView>
  </sheetViews>
  <sheetFormatPr defaultColWidth="9.00390625" defaultRowHeight="13.5"/>
  <sheetData>
    <row r="1" spans="1:58" ht="13.5">
      <c r="A1" s="4" t="s">
        <v>1</v>
      </c>
      <c r="B1" s="3">
        <v>1</v>
      </c>
      <c r="C1" s="29" t="s">
        <v>19</v>
      </c>
      <c r="D1" s="5">
        <v>4305</v>
      </c>
      <c r="E1" s="5"/>
      <c r="F1" s="5"/>
      <c r="G1" s="5" t="s">
        <v>172</v>
      </c>
      <c r="H1" s="5" t="s">
        <v>20</v>
      </c>
      <c r="I1" s="5" t="s">
        <v>21</v>
      </c>
      <c r="J1" s="6">
        <v>0.85</v>
      </c>
      <c r="K1" s="7">
        <v>50</v>
      </c>
      <c r="L1" s="6">
        <f aca="true" t="shared" si="0" ref="L1:L32">J1-K1*0.005</f>
        <v>0.6</v>
      </c>
      <c r="M1" s="5"/>
      <c r="N1" s="8"/>
      <c r="O1" s="5"/>
      <c r="P1" s="5"/>
      <c r="Q1" s="9">
        <f aca="true" t="shared" si="1" ref="Q1:Q32">L1*(N1*3600+O1*60+P1)</f>
        <v>0</v>
      </c>
      <c r="R1" s="5"/>
      <c r="S1" s="5">
        <v>615</v>
      </c>
      <c r="T1" s="31">
        <v>16</v>
      </c>
      <c r="U1" s="4"/>
      <c r="V1" s="5" t="s">
        <v>173</v>
      </c>
      <c r="W1" s="5">
        <v>4</v>
      </c>
      <c r="X1" s="5"/>
      <c r="Y1" s="5">
        <v>26</v>
      </c>
      <c r="Z1" s="5">
        <v>13</v>
      </c>
      <c r="AA1" s="5">
        <v>6</v>
      </c>
      <c r="AB1" s="5">
        <v>1</v>
      </c>
      <c r="AC1" s="5">
        <v>14</v>
      </c>
      <c r="AD1" s="5"/>
      <c r="AE1" s="5"/>
      <c r="AF1" s="5"/>
      <c r="AG1" s="5"/>
      <c r="AH1" s="5"/>
      <c r="AI1" s="5"/>
      <c r="AJ1" s="5">
        <v>73</v>
      </c>
      <c r="AK1" s="5">
        <v>97</v>
      </c>
      <c r="AL1" s="5"/>
      <c r="AM1" s="5">
        <v>75</v>
      </c>
      <c r="AN1" s="5">
        <v>88</v>
      </c>
      <c r="AO1" s="5">
        <v>95</v>
      </c>
      <c r="AP1" s="5">
        <v>100</v>
      </c>
      <c r="AQ1" s="5">
        <v>87</v>
      </c>
      <c r="AR1" s="5"/>
      <c r="AS1" s="5"/>
      <c r="AT1" s="5"/>
      <c r="AU1" s="18"/>
      <c r="AV1" s="18"/>
      <c r="AW1" s="5">
        <f aca="true" t="shared" si="2" ref="AW1:AW32">COUNT(AJ1:AV1)</f>
        <v>7</v>
      </c>
      <c r="AX1" s="9">
        <f aca="true" t="shared" si="3" ref="AX1:AX32">AVERAGE(V1:AH1)</f>
        <v>10.666666666666666</v>
      </c>
      <c r="AY1" s="5"/>
      <c r="AZ1" s="19">
        <f aca="true" t="shared" si="4" ref="AZ1:AZ32">AJ1+AK1+AL1+AM1+AN1+AO1+AP1+AQ1+AR1+AS1+AT1+AU1+AV1</f>
        <v>615</v>
      </c>
      <c r="BA1" s="5"/>
      <c r="BB1" s="5"/>
      <c r="BC1" s="5"/>
      <c r="BD1" s="5"/>
      <c r="BE1" s="5"/>
      <c r="BF1" s="3"/>
    </row>
    <row r="2" spans="1:58" ht="13.5">
      <c r="A2" s="11" t="s">
        <v>1</v>
      </c>
      <c r="B2" s="10">
        <v>2</v>
      </c>
      <c r="C2" s="11" t="s">
        <v>22</v>
      </c>
      <c r="D2" s="12">
        <v>5589</v>
      </c>
      <c r="E2" s="12"/>
      <c r="F2" s="12"/>
      <c r="G2" s="12" t="s">
        <v>174</v>
      </c>
      <c r="H2" s="13" t="s">
        <v>23</v>
      </c>
      <c r="I2" s="12" t="s">
        <v>24</v>
      </c>
      <c r="J2" s="14">
        <v>0.85</v>
      </c>
      <c r="K2" s="7"/>
      <c r="L2" s="6">
        <f t="shared" si="0"/>
        <v>0.85</v>
      </c>
      <c r="M2" s="30"/>
      <c r="N2" s="15"/>
      <c r="O2" s="16"/>
      <c r="P2" s="15"/>
      <c r="Q2" s="9">
        <f t="shared" si="1"/>
        <v>0</v>
      </c>
      <c r="R2" s="12"/>
      <c r="S2" s="12">
        <v>533</v>
      </c>
      <c r="T2" s="32">
        <v>23</v>
      </c>
      <c r="U2" s="11"/>
      <c r="V2" s="12">
        <v>23</v>
      </c>
      <c r="W2" s="12">
        <v>14</v>
      </c>
      <c r="X2" s="12">
        <v>6</v>
      </c>
      <c r="Y2" s="12"/>
      <c r="Z2" s="12"/>
      <c r="AA2" s="12">
        <v>1</v>
      </c>
      <c r="AB2" s="12">
        <v>2</v>
      </c>
      <c r="AC2" s="12">
        <v>27</v>
      </c>
      <c r="AD2" s="12"/>
      <c r="AE2" s="12"/>
      <c r="AF2" s="12"/>
      <c r="AG2" s="12"/>
      <c r="AH2" s="12"/>
      <c r="AI2" s="12"/>
      <c r="AJ2" s="12">
        <v>78</v>
      </c>
      <c r="AK2" s="12">
        <v>87</v>
      </c>
      <c r="AL2" s="12">
        <v>95</v>
      </c>
      <c r="AM2" s="12"/>
      <c r="AN2" s="12"/>
      <c r="AO2" s="12">
        <v>100</v>
      </c>
      <c r="AP2" s="12">
        <v>99</v>
      </c>
      <c r="AQ2" s="12">
        <v>74</v>
      </c>
      <c r="AR2" s="12"/>
      <c r="AS2" s="12"/>
      <c r="AT2" s="12"/>
      <c r="AU2" s="12"/>
      <c r="AV2" s="20"/>
      <c r="AW2" s="5">
        <f t="shared" si="2"/>
        <v>6</v>
      </c>
      <c r="AX2" s="9">
        <f t="shared" si="3"/>
        <v>12.166666666666666</v>
      </c>
      <c r="AY2" s="12"/>
      <c r="AZ2" s="19">
        <f t="shared" si="4"/>
        <v>533</v>
      </c>
      <c r="BA2" s="12"/>
      <c r="BB2" s="12"/>
      <c r="BC2" s="12"/>
      <c r="BD2" s="12"/>
      <c r="BE2" s="12"/>
      <c r="BF2" s="10"/>
    </row>
    <row r="3" spans="1:58" ht="13.5">
      <c r="A3" s="11" t="s">
        <v>1</v>
      </c>
      <c r="B3" s="10">
        <v>3</v>
      </c>
      <c r="C3" s="11" t="s">
        <v>25</v>
      </c>
      <c r="D3" s="12">
        <v>5824</v>
      </c>
      <c r="E3" s="12"/>
      <c r="F3" s="12"/>
      <c r="G3" s="12" t="s">
        <v>175</v>
      </c>
      <c r="H3" s="17" t="s">
        <v>26</v>
      </c>
      <c r="I3" s="12" t="s">
        <v>10</v>
      </c>
      <c r="J3" s="14">
        <v>0.83</v>
      </c>
      <c r="K3" s="7"/>
      <c r="L3" s="6">
        <f t="shared" si="0"/>
        <v>0.83</v>
      </c>
      <c r="M3" s="12"/>
      <c r="N3" s="2"/>
      <c r="O3" s="12"/>
      <c r="P3" s="12"/>
      <c r="Q3" s="9">
        <f t="shared" si="1"/>
        <v>0</v>
      </c>
      <c r="R3" s="12"/>
      <c r="S3" s="12">
        <v>0</v>
      </c>
      <c r="T3" s="32"/>
      <c r="U3" s="11"/>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5">
        <f t="shared" si="2"/>
        <v>0</v>
      </c>
      <c r="AX3" s="9" t="e">
        <f t="shared" si="3"/>
        <v>#DIV/0!</v>
      </c>
      <c r="AY3" s="12"/>
      <c r="AZ3" s="19">
        <f t="shared" si="4"/>
        <v>0</v>
      </c>
      <c r="BA3" s="12"/>
      <c r="BB3" s="12"/>
      <c r="BC3" s="12"/>
      <c r="BD3" s="12"/>
      <c r="BE3" s="12"/>
      <c r="BF3" s="10"/>
    </row>
    <row r="4" spans="1:58" ht="13.5">
      <c r="A4" s="11" t="s">
        <v>1</v>
      </c>
      <c r="B4" s="10">
        <v>4</v>
      </c>
      <c r="C4" s="11" t="s">
        <v>27</v>
      </c>
      <c r="D4" s="12">
        <v>2377</v>
      </c>
      <c r="E4" s="12"/>
      <c r="F4" s="12"/>
      <c r="G4" s="12" t="s">
        <v>176</v>
      </c>
      <c r="H4" s="12" t="s">
        <v>28</v>
      </c>
      <c r="I4" s="5" t="s">
        <v>21</v>
      </c>
      <c r="J4" s="14">
        <v>0.79</v>
      </c>
      <c r="K4" s="7"/>
      <c r="L4" s="6">
        <f t="shared" si="0"/>
        <v>0.79</v>
      </c>
      <c r="M4" s="12"/>
      <c r="N4" s="15"/>
      <c r="O4" s="12"/>
      <c r="P4" s="12"/>
      <c r="Q4" s="9">
        <f t="shared" si="1"/>
        <v>0</v>
      </c>
      <c r="R4" s="12"/>
      <c r="S4" s="12">
        <v>670</v>
      </c>
      <c r="T4" s="32">
        <v>7</v>
      </c>
      <c r="U4" s="11"/>
      <c r="V4" s="12">
        <v>25</v>
      </c>
      <c r="W4" s="12" t="s">
        <v>177</v>
      </c>
      <c r="X4" s="12">
        <v>12</v>
      </c>
      <c r="Y4" s="12">
        <v>9</v>
      </c>
      <c r="Z4" s="12">
        <v>19</v>
      </c>
      <c r="AA4" s="12">
        <v>11</v>
      </c>
      <c r="AB4" s="12">
        <v>13</v>
      </c>
      <c r="AC4" s="12">
        <v>19</v>
      </c>
      <c r="AD4" s="12"/>
      <c r="AE4" s="12"/>
      <c r="AF4" s="12"/>
      <c r="AG4" s="12"/>
      <c r="AH4" s="12"/>
      <c r="AI4" s="12"/>
      <c r="AJ4" s="12">
        <v>76</v>
      </c>
      <c r="AK4" s="12">
        <v>71</v>
      </c>
      <c r="AL4" s="12">
        <v>89</v>
      </c>
      <c r="AM4" s="12">
        <v>92</v>
      </c>
      <c r="AN4" s="12">
        <v>82</v>
      </c>
      <c r="AO4" s="12">
        <v>90</v>
      </c>
      <c r="AP4" s="12">
        <v>88</v>
      </c>
      <c r="AQ4" s="12">
        <v>82</v>
      </c>
      <c r="AR4" s="12"/>
      <c r="AS4" s="12"/>
      <c r="AT4" s="12"/>
      <c r="AU4" s="12"/>
      <c r="AV4" s="12"/>
      <c r="AW4" s="5">
        <f t="shared" si="2"/>
        <v>8</v>
      </c>
      <c r="AX4" s="9">
        <f t="shared" si="3"/>
        <v>15.428571428571429</v>
      </c>
      <c r="AY4" s="12"/>
      <c r="AZ4" s="19">
        <f t="shared" si="4"/>
        <v>670</v>
      </c>
      <c r="BA4" s="12"/>
      <c r="BB4" s="12"/>
      <c r="BC4" s="12"/>
      <c r="BD4" s="12"/>
      <c r="BE4" s="12"/>
      <c r="BF4" s="10"/>
    </row>
    <row r="5" spans="1:58" ht="13.5">
      <c r="A5" s="11" t="s">
        <v>1</v>
      </c>
      <c r="B5" s="10">
        <v>5</v>
      </c>
      <c r="C5" s="11" t="s">
        <v>29</v>
      </c>
      <c r="D5" s="12">
        <v>5844</v>
      </c>
      <c r="E5" s="12"/>
      <c r="F5" s="12"/>
      <c r="G5" s="12" t="s">
        <v>178</v>
      </c>
      <c r="H5" s="12" t="s">
        <v>30</v>
      </c>
      <c r="I5" s="12" t="s">
        <v>11</v>
      </c>
      <c r="J5" s="14">
        <v>0.77</v>
      </c>
      <c r="K5" s="7"/>
      <c r="L5" s="6">
        <f t="shared" si="0"/>
        <v>0.77</v>
      </c>
      <c r="M5" s="12"/>
      <c r="N5" s="12"/>
      <c r="O5" s="12"/>
      <c r="P5" s="12"/>
      <c r="Q5" s="9">
        <f t="shared" si="1"/>
        <v>0</v>
      </c>
      <c r="R5" s="12"/>
      <c r="S5" s="12">
        <v>654</v>
      </c>
      <c r="T5" s="32">
        <v>9</v>
      </c>
      <c r="U5" s="11"/>
      <c r="V5" s="12" t="s">
        <v>179</v>
      </c>
      <c r="W5" s="12">
        <v>5</v>
      </c>
      <c r="X5" s="12">
        <v>15</v>
      </c>
      <c r="Y5" s="12">
        <v>32</v>
      </c>
      <c r="Z5" s="12">
        <v>11</v>
      </c>
      <c r="AA5" s="12">
        <v>8</v>
      </c>
      <c r="AB5" s="12">
        <v>35</v>
      </c>
      <c r="AC5" s="12">
        <v>20</v>
      </c>
      <c r="AD5" s="12"/>
      <c r="AE5" s="12"/>
      <c r="AF5" s="12"/>
      <c r="AG5" s="12"/>
      <c r="AH5" s="12"/>
      <c r="AI5" s="12"/>
      <c r="AJ5" s="12">
        <v>73</v>
      </c>
      <c r="AK5" s="12">
        <v>96</v>
      </c>
      <c r="AL5" s="12">
        <v>86</v>
      </c>
      <c r="AM5" s="12">
        <v>69</v>
      </c>
      <c r="AN5" s="12">
        <v>90</v>
      </c>
      <c r="AO5" s="12">
        <v>93</v>
      </c>
      <c r="AP5" s="12">
        <v>66</v>
      </c>
      <c r="AQ5" s="12">
        <v>81</v>
      </c>
      <c r="AR5" s="12"/>
      <c r="AS5" s="12"/>
      <c r="AT5" s="12"/>
      <c r="AU5" s="12"/>
      <c r="AV5" s="12"/>
      <c r="AW5" s="5">
        <f t="shared" si="2"/>
        <v>8</v>
      </c>
      <c r="AX5" s="9">
        <f t="shared" si="3"/>
        <v>18</v>
      </c>
      <c r="AY5" s="12"/>
      <c r="AZ5" s="19">
        <f t="shared" si="4"/>
        <v>654</v>
      </c>
      <c r="BA5" s="12"/>
      <c r="BB5" s="12"/>
      <c r="BC5" s="12"/>
      <c r="BD5" s="12"/>
      <c r="BE5" s="12"/>
      <c r="BF5" s="10"/>
    </row>
    <row r="6" spans="1:58" ht="13.5">
      <c r="A6" s="11" t="s">
        <v>1</v>
      </c>
      <c r="B6" s="10">
        <v>6</v>
      </c>
      <c r="C6" s="11" t="s">
        <v>31</v>
      </c>
      <c r="D6" s="12">
        <v>777</v>
      </c>
      <c r="E6" s="12"/>
      <c r="F6" s="12"/>
      <c r="G6" s="12" t="s">
        <v>180</v>
      </c>
      <c r="H6" s="12" t="s">
        <v>181</v>
      </c>
      <c r="I6" s="12" t="s">
        <v>10</v>
      </c>
      <c r="J6" s="14">
        <v>0.76</v>
      </c>
      <c r="K6" s="7"/>
      <c r="L6" s="6">
        <f t="shared" si="0"/>
        <v>0.76</v>
      </c>
      <c r="M6" s="12"/>
      <c r="N6" s="12"/>
      <c r="O6" s="12"/>
      <c r="P6" s="12"/>
      <c r="Q6" s="9">
        <f t="shared" si="1"/>
        <v>0</v>
      </c>
      <c r="R6" s="12"/>
      <c r="S6" s="12">
        <v>698</v>
      </c>
      <c r="T6" s="32">
        <v>3</v>
      </c>
      <c r="U6" s="11"/>
      <c r="V6" s="12">
        <v>24</v>
      </c>
      <c r="W6" s="12">
        <v>11</v>
      </c>
      <c r="X6" s="12">
        <v>19</v>
      </c>
      <c r="Y6" s="12">
        <v>18</v>
      </c>
      <c r="Z6" s="12">
        <v>10</v>
      </c>
      <c r="AA6" s="12">
        <v>7</v>
      </c>
      <c r="AB6" s="12">
        <v>14</v>
      </c>
      <c r="AC6" s="12">
        <v>7</v>
      </c>
      <c r="AD6" s="12"/>
      <c r="AE6" s="12"/>
      <c r="AF6" s="12"/>
      <c r="AG6" s="12"/>
      <c r="AH6" s="12"/>
      <c r="AI6" s="12"/>
      <c r="AJ6" s="12">
        <v>77</v>
      </c>
      <c r="AK6" s="12">
        <v>90</v>
      </c>
      <c r="AL6" s="12">
        <v>82</v>
      </c>
      <c r="AM6" s="12">
        <v>83</v>
      </c>
      <c r="AN6" s="12">
        <v>91</v>
      </c>
      <c r="AO6" s="12">
        <v>94</v>
      </c>
      <c r="AP6" s="12">
        <v>87</v>
      </c>
      <c r="AQ6" s="12">
        <v>94</v>
      </c>
      <c r="AR6" s="12"/>
      <c r="AS6" s="12"/>
      <c r="AT6" s="12"/>
      <c r="AU6" s="12"/>
      <c r="AV6" s="12"/>
      <c r="AW6" s="5">
        <f t="shared" si="2"/>
        <v>8</v>
      </c>
      <c r="AX6" s="9">
        <f t="shared" si="3"/>
        <v>13.75</v>
      </c>
      <c r="AY6" s="12"/>
      <c r="AZ6" s="19">
        <f t="shared" si="4"/>
        <v>698</v>
      </c>
      <c r="BA6" s="12"/>
      <c r="BB6" s="12"/>
      <c r="BC6" s="12"/>
      <c r="BD6" s="12"/>
      <c r="BE6" s="12"/>
      <c r="BF6" s="10"/>
    </row>
    <row r="7" spans="1:58" ht="13.5">
      <c r="A7" s="11" t="s">
        <v>1</v>
      </c>
      <c r="B7" s="10">
        <v>7</v>
      </c>
      <c r="C7" s="11" t="s">
        <v>32</v>
      </c>
      <c r="D7" s="12">
        <v>759</v>
      </c>
      <c r="E7" s="12"/>
      <c r="F7" s="12"/>
      <c r="G7" s="12" t="s">
        <v>182</v>
      </c>
      <c r="H7" s="12" t="s">
        <v>181</v>
      </c>
      <c r="I7" s="12" t="s">
        <v>10</v>
      </c>
      <c r="J7" s="14">
        <v>0.76</v>
      </c>
      <c r="K7" s="7"/>
      <c r="L7" s="6">
        <f t="shared" si="0"/>
        <v>0.76</v>
      </c>
      <c r="M7" s="12"/>
      <c r="N7" s="12"/>
      <c r="O7" s="12"/>
      <c r="P7" s="12"/>
      <c r="Q7" s="9">
        <f t="shared" si="1"/>
        <v>0</v>
      </c>
      <c r="R7" s="12"/>
      <c r="S7" s="12">
        <v>648</v>
      </c>
      <c r="T7" s="32">
        <v>11</v>
      </c>
      <c r="U7" s="11"/>
      <c r="V7" s="12">
        <v>17</v>
      </c>
      <c r="W7" s="12">
        <v>21</v>
      </c>
      <c r="X7" s="12">
        <v>17</v>
      </c>
      <c r="Y7" s="12">
        <v>22</v>
      </c>
      <c r="Z7" s="12">
        <v>16</v>
      </c>
      <c r="AA7" s="12">
        <v>14</v>
      </c>
      <c r="AB7" s="12">
        <v>22</v>
      </c>
      <c r="AC7" s="12">
        <v>30</v>
      </c>
      <c r="AD7" s="12"/>
      <c r="AE7" s="12"/>
      <c r="AF7" s="12"/>
      <c r="AG7" s="12"/>
      <c r="AH7" s="12"/>
      <c r="AI7" s="12"/>
      <c r="AJ7" s="12">
        <v>84</v>
      </c>
      <c r="AK7" s="12">
        <v>79</v>
      </c>
      <c r="AL7" s="12">
        <v>84</v>
      </c>
      <c r="AM7" s="12">
        <v>79</v>
      </c>
      <c r="AN7" s="12">
        <v>85</v>
      </c>
      <c r="AO7" s="12">
        <v>87</v>
      </c>
      <c r="AP7" s="12">
        <v>79</v>
      </c>
      <c r="AQ7" s="12">
        <v>71</v>
      </c>
      <c r="AR7" s="12"/>
      <c r="AS7" s="12"/>
      <c r="AT7" s="12"/>
      <c r="AU7" s="12"/>
      <c r="AV7" s="12"/>
      <c r="AW7" s="5">
        <f t="shared" si="2"/>
        <v>8</v>
      </c>
      <c r="AX7" s="9">
        <f t="shared" si="3"/>
        <v>19.875</v>
      </c>
      <c r="AY7" s="12"/>
      <c r="AZ7" s="19">
        <f t="shared" si="4"/>
        <v>648</v>
      </c>
      <c r="BA7" s="12"/>
      <c r="BB7" s="12"/>
      <c r="BC7" s="12"/>
      <c r="BD7" s="12"/>
      <c r="BE7" s="12"/>
      <c r="BF7" s="10"/>
    </row>
    <row r="8" spans="1:58" ht="13.5">
      <c r="A8" s="11" t="s">
        <v>1</v>
      </c>
      <c r="B8" s="10">
        <v>8</v>
      </c>
      <c r="C8" s="11" t="s">
        <v>33</v>
      </c>
      <c r="D8" s="12">
        <v>721</v>
      </c>
      <c r="E8" s="12"/>
      <c r="F8" s="12"/>
      <c r="G8" s="12" t="s">
        <v>3</v>
      </c>
      <c r="H8" s="12" t="s">
        <v>183</v>
      </c>
      <c r="I8" s="12" t="s">
        <v>34</v>
      </c>
      <c r="J8" s="14">
        <v>0.76</v>
      </c>
      <c r="K8" s="7"/>
      <c r="L8" s="6">
        <f t="shared" si="0"/>
        <v>0.76</v>
      </c>
      <c r="M8" s="12"/>
      <c r="N8" s="12"/>
      <c r="O8" s="12"/>
      <c r="P8" s="12"/>
      <c r="Q8" s="9">
        <f t="shared" si="1"/>
        <v>0</v>
      </c>
      <c r="R8" s="12"/>
      <c r="S8" s="12">
        <v>567</v>
      </c>
      <c r="T8" s="32">
        <v>20</v>
      </c>
      <c r="U8" s="11"/>
      <c r="V8" s="12" t="s">
        <v>184</v>
      </c>
      <c r="W8" s="12"/>
      <c r="X8" s="12">
        <v>9</v>
      </c>
      <c r="Y8" s="12">
        <v>31</v>
      </c>
      <c r="Z8" s="12">
        <v>18</v>
      </c>
      <c r="AA8" s="12">
        <v>16</v>
      </c>
      <c r="AB8" s="12">
        <v>23</v>
      </c>
      <c r="AC8" s="12">
        <v>15</v>
      </c>
      <c r="AD8" s="12"/>
      <c r="AE8" s="12"/>
      <c r="AF8" s="12"/>
      <c r="AG8" s="12"/>
      <c r="AH8" s="12"/>
      <c r="AI8" s="12"/>
      <c r="AJ8" s="12">
        <v>73</v>
      </c>
      <c r="AK8" s="12"/>
      <c r="AL8" s="12">
        <v>92</v>
      </c>
      <c r="AM8" s="12">
        <v>70</v>
      </c>
      <c r="AN8" s="12">
        <v>83</v>
      </c>
      <c r="AO8" s="12">
        <v>85</v>
      </c>
      <c r="AP8" s="12">
        <v>78</v>
      </c>
      <c r="AQ8" s="12">
        <v>86</v>
      </c>
      <c r="AR8" s="12"/>
      <c r="AS8" s="12"/>
      <c r="AT8" s="12"/>
      <c r="AU8" s="12"/>
      <c r="AV8" s="12"/>
      <c r="AW8" s="5">
        <f t="shared" si="2"/>
        <v>7</v>
      </c>
      <c r="AX8" s="9">
        <f t="shared" si="3"/>
        <v>18.666666666666668</v>
      </c>
      <c r="AY8" s="12"/>
      <c r="AZ8" s="19">
        <f t="shared" si="4"/>
        <v>567</v>
      </c>
      <c r="BA8" s="12"/>
      <c r="BB8" s="12"/>
      <c r="BC8" s="12"/>
      <c r="BD8" s="12"/>
      <c r="BE8" s="12"/>
      <c r="BF8" s="10"/>
    </row>
    <row r="9" spans="1:58" ht="13.5">
      <c r="A9" s="11" t="s">
        <v>1</v>
      </c>
      <c r="B9" s="10">
        <v>9</v>
      </c>
      <c r="C9" s="11" t="s">
        <v>35</v>
      </c>
      <c r="D9" s="12">
        <v>5907</v>
      </c>
      <c r="E9" s="12"/>
      <c r="F9" s="12"/>
      <c r="G9" s="12" t="s">
        <v>185</v>
      </c>
      <c r="H9" s="12" t="s">
        <v>36</v>
      </c>
      <c r="I9" s="12" t="s">
        <v>21</v>
      </c>
      <c r="J9" s="14">
        <v>0.76</v>
      </c>
      <c r="K9" s="7"/>
      <c r="L9" s="6">
        <f t="shared" si="0"/>
        <v>0.76</v>
      </c>
      <c r="M9" s="12"/>
      <c r="N9" s="12"/>
      <c r="O9" s="21"/>
      <c r="P9" s="21"/>
      <c r="Q9" s="22">
        <f t="shared" si="1"/>
        <v>0</v>
      </c>
      <c r="R9" s="21"/>
      <c r="S9" s="21">
        <v>485</v>
      </c>
      <c r="T9" s="33">
        <v>28</v>
      </c>
      <c r="U9" s="11"/>
      <c r="V9" s="12"/>
      <c r="W9" s="12"/>
      <c r="X9" s="12">
        <v>33</v>
      </c>
      <c r="Y9" s="12">
        <v>25</v>
      </c>
      <c r="Z9" s="12">
        <v>2</v>
      </c>
      <c r="AA9" s="12">
        <v>28</v>
      </c>
      <c r="AB9" s="12">
        <v>21</v>
      </c>
      <c r="AC9" s="12">
        <v>11</v>
      </c>
      <c r="AD9" s="12"/>
      <c r="AE9" s="12"/>
      <c r="AF9" s="12"/>
      <c r="AG9" s="12"/>
      <c r="AH9" s="12"/>
      <c r="AI9" s="12"/>
      <c r="AJ9" s="12"/>
      <c r="AK9" s="12"/>
      <c r="AL9" s="12">
        <v>67</v>
      </c>
      <c r="AM9" s="12">
        <v>76</v>
      </c>
      <c r="AN9" s="12">
        <v>99</v>
      </c>
      <c r="AO9" s="12">
        <v>73</v>
      </c>
      <c r="AP9" s="12">
        <v>80</v>
      </c>
      <c r="AQ9" s="12">
        <v>90</v>
      </c>
      <c r="AR9" s="12"/>
      <c r="AS9" s="12"/>
      <c r="AT9" s="12"/>
      <c r="AU9" s="12"/>
      <c r="AV9" s="12"/>
      <c r="AW9" s="5">
        <f t="shared" si="2"/>
        <v>6</v>
      </c>
      <c r="AX9" s="9">
        <f t="shared" si="3"/>
        <v>20</v>
      </c>
      <c r="AY9" s="12"/>
      <c r="AZ9" s="19">
        <f t="shared" si="4"/>
        <v>485</v>
      </c>
      <c r="BA9" s="12"/>
      <c r="BB9" s="12"/>
      <c r="BC9" s="12"/>
      <c r="BD9" s="12"/>
      <c r="BE9" s="12"/>
      <c r="BF9" s="10"/>
    </row>
    <row r="10" spans="1:58" ht="13.5">
      <c r="A10" s="11" t="s">
        <v>1</v>
      </c>
      <c r="B10" s="10">
        <v>10</v>
      </c>
      <c r="C10" s="11" t="s">
        <v>37</v>
      </c>
      <c r="D10" s="12">
        <v>3556</v>
      </c>
      <c r="E10" s="12"/>
      <c r="F10" s="12"/>
      <c r="G10" s="12" t="s">
        <v>186</v>
      </c>
      <c r="H10" s="12" t="s">
        <v>181</v>
      </c>
      <c r="I10" s="12" t="s">
        <v>11</v>
      </c>
      <c r="J10" s="14">
        <v>0.76</v>
      </c>
      <c r="K10" s="7"/>
      <c r="L10" s="6">
        <f t="shared" si="0"/>
        <v>0.76</v>
      </c>
      <c r="M10" s="12"/>
      <c r="N10" s="12"/>
      <c r="O10" s="23"/>
      <c r="P10" s="23"/>
      <c r="Q10" s="24">
        <f t="shared" si="1"/>
        <v>0</v>
      </c>
      <c r="R10" s="23"/>
      <c r="S10" s="23">
        <v>491</v>
      </c>
      <c r="T10" s="34">
        <v>27</v>
      </c>
      <c r="U10" s="11"/>
      <c r="V10" s="12">
        <v>26</v>
      </c>
      <c r="W10" s="12">
        <v>8</v>
      </c>
      <c r="X10" s="12">
        <v>13</v>
      </c>
      <c r="Y10" s="12">
        <v>23</v>
      </c>
      <c r="Z10" s="12" t="s">
        <v>179</v>
      </c>
      <c r="AA10" s="12"/>
      <c r="AB10" s="12"/>
      <c r="AC10" s="12">
        <v>10</v>
      </c>
      <c r="AD10" s="12"/>
      <c r="AE10" s="12"/>
      <c r="AF10" s="12"/>
      <c r="AG10" s="12"/>
      <c r="AH10" s="12"/>
      <c r="AI10" s="12"/>
      <c r="AJ10" s="12">
        <v>75</v>
      </c>
      <c r="AK10" s="12">
        <v>93</v>
      </c>
      <c r="AL10" s="12">
        <v>88</v>
      </c>
      <c r="AM10" s="12">
        <v>78</v>
      </c>
      <c r="AN10" s="12">
        <v>66</v>
      </c>
      <c r="AO10" s="12"/>
      <c r="AP10" s="12"/>
      <c r="AQ10" s="12">
        <v>91</v>
      </c>
      <c r="AR10" s="12"/>
      <c r="AS10" s="12"/>
      <c r="AT10" s="12"/>
      <c r="AU10" s="12"/>
      <c r="AV10" s="12"/>
      <c r="AW10" s="5">
        <f t="shared" si="2"/>
        <v>6</v>
      </c>
      <c r="AX10" s="9">
        <f t="shared" si="3"/>
        <v>16</v>
      </c>
      <c r="AY10" s="12"/>
      <c r="AZ10" s="19">
        <f t="shared" si="4"/>
        <v>491</v>
      </c>
      <c r="BA10" s="12"/>
      <c r="BB10" s="12"/>
      <c r="BC10" s="12"/>
      <c r="BD10" s="12"/>
      <c r="BE10" s="12"/>
      <c r="BF10" s="10"/>
    </row>
    <row r="11" spans="1:58" ht="13.5">
      <c r="A11" s="11" t="s">
        <v>1</v>
      </c>
      <c r="B11" s="10">
        <v>11</v>
      </c>
      <c r="C11" s="11" t="s">
        <v>38</v>
      </c>
      <c r="D11" s="12">
        <v>5355</v>
      </c>
      <c r="E11" s="12"/>
      <c r="F11" s="12"/>
      <c r="G11" s="12" t="s">
        <v>187</v>
      </c>
      <c r="H11" s="20" t="s">
        <v>39</v>
      </c>
      <c r="I11" s="12" t="s">
        <v>11</v>
      </c>
      <c r="J11" s="14">
        <v>0.76</v>
      </c>
      <c r="K11" s="7"/>
      <c r="L11" s="6">
        <f t="shared" si="0"/>
        <v>0.76</v>
      </c>
      <c r="M11" s="12"/>
      <c r="N11" s="12"/>
      <c r="O11" s="12"/>
      <c r="P11" s="12"/>
      <c r="Q11" s="25">
        <f t="shared" si="1"/>
        <v>0</v>
      </c>
      <c r="R11" s="12"/>
      <c r="S11" s="12">
        <v>671</v>
      </c>
      <c r="T11" s="32">
        <v>6</v>
      </c>
      <c r="U11" s="11"/>
      <c r="V11" s="12">
        <v>22</v>
      </c>
      <c r="W11" s="12">
        <v>24</v>
      </c>
      <c r="X11" s="12">
        <v>20</v>
      </c>
      <c r="Y11" s="12">
        <v>4</v>
      </c>
      <c r="Z11" s="12">
        <v>20</v>
      </c>
      <c r="AA11" s="12" t="s">
        <v>188</v>
      </c>
      <c r="AB11" s="12" t="s">
        <v>188</v>
      </c>
      <c r="AC11" s="12">
        <v>12</v>
      </c>
      <c r="AD11" s="12"/>
      <c r="AE11" s="12"/>
      <c r="AF11" s="12"/>
      <c r="AG11" s="12"/>
      <c r="AH11" s="12"/>
      <c r="AI11" s="12"/>
      <c r="AJ11" s="12">
        <v>79</v>
      </c>
      <c r="AK11" s="12">
        <v>76</v>
      </c>
      <c r="AL11" s="12">
        <v>81</v>
      </c>
      <c r="AM11" s="12">
        <v>97</v>
      </c>
      <c r="AN11" s="12">
        <v>81</v>
      </c>
      <c r="AO11" s="12">
        <v>84</v>
      </c>
      <c r="AP11" s="12">
        <v>84</v>
      </c>
      <c r="AQ11" s="12">
        <v>89</v>
      </c>
      <c r="AR11" s="12"/>
      <c r="AS11" s="12"/>
      <c r="AT11" s="12"/>
      <c r="AU11" s="12"/>
      <c r="AV11" s="12"/>
      <c r="AW11" s="5">
        <f t="shared" si="2"/>
        <v>8</v>
      </c>
      <c r="AX11" s="9">
        <f t="shared" si="3"/>
        <v>17</v>
      </c>
      <c r="AY11" s="12"/>
      <c r="AZ11" s="19">
        <f t="shared" si="4"/>
        <v>671</v>
      </c>
      <c r="BA11" s="12"/>
      <c r="BB11" s="12"/>
      <c r="BC11" s="12"/>
      <c r="BD11" s="12"/>
      <c r="BE11" s="12"/>
      <c r="BF11" s="10"/>
    </row>
    <row r="12" spans="1:58" ht="13.5">
      <c r="A12" s="11" t="s">
        <v>1</v>
      </c>
      <c r="B12" s="10">
        <v>12</v>
      </c>
      <c r="C12" s="26" t="s">
        <v>40</v>
      </c>
      <c r="D12" s="12">
        <v>2914</v>
      </c>
      <c r="E12" s="12"/>
      <c r="F12" s="12"/>
      <c r="G12" s="12" t="s">
        <v>189</v>
      </c>
      <c r="H12" s="20" t="s">
        <v>41</v>
      </c>
      <c r="I12" s="12" t="s">
        <v>10</v>
      </c>
      <c r="J12" s="14">
        <v>0.75</v>
      </c>
      <c r="K12" s="7"/>
      <c r="L12" s="6">
        <f t="shared" si="0"/>
        <v>0.75</v>
      </c>
      <c r="M12" s="12"/>
      <c r="N12" s="12"/>
      <c r="O12" s="12"/>
      <c r="P12" s="12"/>
      <c r="Q12" s="25">
        <f t="shared" si="1"/>
        <v>0</v>
      </c>
      <c r="R12" s="12"/>
      <c r="S12" s="12">
        <v>678</v>
      </c>
      <c r="T12" s="32">
        <v>5</v>
      </c>
      <c r="U12" s="11"/>
      <c r="V12" s="12" t="s">
        <v>190</v>
      </c>
      <c r="W12" s="12" t="s">
        <v>190</v>
      </c>
      <c r="X12" s="12">
        <v>29</v>
      </c>
      <c r="Y12" s="12">
        <v>6</v>
      </c>
      <c r="Z12" s="12">
        <v>12</v>
      </c>
      <c r="AA12" s="12">
        <v>4</v>
      </c>
      <c r="AB12" s="12">
        <v>18</v>
      </c>
      <c r="AC12" s="12">
        <v>32</v>
      </c>
      <c r="AD12" s="12"/>
      <c r="AE12" s="12"/>
      <c r="AF12" s="12"/>
      <c r="AG12" s="12"/>
      <c r="AH12" s="12"/>
      <c r="AI12" s="12"/>
      <c r="AJ12" s="12">
        <v>86</v>
      </c>
      <c r="AK12" s="12">
        <v>87</v>
      </c>
      <c r="AL12" s="12">
        <v>72</v>
      </c>
      <c r="AM12" s="12">
        <v>95</v>
      </c>
      <c r="AN12" s="12">
        <v>89</v>
      </c>
      <c r="AO12" s="12">
        <v>97</v>
      </c>
      <c r="AP12" s="12">
        <v>83</v>
      </c>
      <c r="AQ12" s="12">
        <v>69</v>
      </c>
      <c r="AR12" s="12"/>
      <c r="AS12" s="12"/>
      <c r="AT12" s="12"/>
      <c r="AU12" s="12"/>
      <c r="AV12" s="12"/>
      <c r="AW12" s="5">
        <f t="shared" si="2"/>
        <v>8</v>
      </c>
      <c r="AX12" s="9">
        <f t="shared" si="3"/>
        <v>16.833333333333332</v>
      </c>
      <c r="AY12" s="12"/>
      <c r="AZ12" s="19">
        <f t="shared" si="4"/>
        <v>678</v>
      </c>
      <c r="BA12" s="12"/>
      <c r="BB12" s="12"/>
      <c r="BC12" s="12"/>
      <c r="BD12" s="12"/>
      <c r="BE12" s="12"/>
      <c r="BF12" s="10"/>
    </row>
    <row r="13" spans="1:58" ht="13.5">
      <c r="A13" s="11" t="s">
        <v>1</v>
      </c>
      <c r="B13" s="10">
        <v>13</v>
      </c>
      <c r="C13" s="26" t="s">
        <v>42</v>
      </c>
      <c r="D13" s="12">
        <v>5267</v>
      </c>
      <c r="E13" s="12"/>
      <c r="F13" s="12"/>
      <c r="G13" s="12" t="s">
        <v>191</v>
      </c>
      <c r="H13" s="27" t="s">
        <v>43</v>
      </c>
      <c r="I13" s="12" t="s">
        <v>10</v>
      </c>
      <c r="J13" s="14">
        <v>0.75</v>
      </c>
      <c r="K13" s="7"/>
      <c r="L13" s="6">
        <f t="shared" si="0"/>
        <v>0.75</v>
      </c>
      <c r="M13" s="12"/>
      <c r="N13" s="12"/>
      <c r="O13" s="12"/>
      <c r="P13" s="12"/>
      <c r="Q13" s="25">
        <f t="shared" si="1"/>
        <v>0</v>
      </c>
      <c r="R13" s="12"/>
      <c r="S13" s="12">
        <v>718</v>
      </c>
      <c r="T13" s="32">
        <v>1</v>
      </c>
      <c r="U13" s="11"/>
      <c r="V13" s="12">
        <v>20</v>
      </c>
      <c r="W13" s="12">
        <v>17</v>
      </c>
      <c r="X13" s="12">
        <v>7</v>
      </c>
      <c r="Y13" s="12">
        <v>5</v>
      </c>
      <c r="Z13" s="12">
        <v>1</v>
      </c>
      <c r="AA13" s="12">
        <v>29</v>
      </c>
      <c r="AB13" s="12">
        <v>6</v>
      </c>
      <c r="AC13" s="12">
        <v>5</v>
      </c>
      <c r="AD13" s="12"/>
      <c r="AE13" s="12"/>
      <c r="AF13" s="12"/>
      <c r="AG13" s="12"/>
      <c r="AH13" s="12"/>
      <c r="AI13" s="12"/>
      <c r="AJ13" s="12">
        <v>81</v>
      </c>
      <c r="AK13" s="12">
        <v>84</v>
      </c>
      <c r="AL13" s="12">
        <v>94</v>
      </c>
      <c r="AM13" s="12">
        <v>96</v>
      </c>
      <c r="AN13" s="12">
        <v>100</v>
      </c>
      <c r="AO13" s="12">
        <v>72</v>
      </c>
      <c r="AP13" s="12">
        <v>95</v>
      </c>
      <c r="AQ13" s="12">
        <v>96</v>
      </c>
      <c r="AR13" s="12"/>
      <c r="AS13" s="12"/>
      <c r="AT13" s="12"/>
      <c r="AU13" s="12"/>
      <c r="AV13" s="12"/>
      <c r="AW13" s="5">
        <f t="shared" si="2"/>
        <v>8</v>
      </c>
      <c r="AX13" s="9">
        <f t="shared" si="3"/>
        <v>11.25</v>
      </c>
      <c r="AY13" s="12"/>
      <c r="AZ13" s="19">
        <f t="shared" si="4"/>
        <v>718</v>
      </c>
      <c r="BA13" s="12"/>
      <c r="BB13" s="12"/>
      <c r="BC13" s="12"/>
      <c r="BD13" s="12"/>
      <c r="BE13" s="12"/>
      <c r="BF13" s="10"/>
    </row>
    <row r="14" spans="1:58" ht="13.5">
      <c r="A14" s="11" t="s">
        <v>1</v>
      </c>
      <c r="B14" s="10">
        <v>14</v>
      </c>
      <c r="C14" s="26" t="s">
        <v>44</v>
      </c>
      <c r="D14" s="12">
        <v>4806</v>
      </c>
      <c r="E14" s="12"/>
      <c r="F14" s="12"/>
      <c r="G14" s="12" t="s">
        <v>171</v>
      </c>
      <c r="H14" s="20" t="s">
        <v>192</v>
      </c>
      <c r="I14" s="12" t="s">
        <v>193</v>
      </c>
      <c r="J14" s="14">
        <v>0.75</v>
      </c>
      <c r="K14" s="7"/>
      <c r="L14" s="6">
        <f t="shared" si="0"/>
        <v>0.75</v>
      </c>
      <c r="M14" s="12"/>
      <c r="N14" s="12"/>
      <c r="O14" s="12"/>
      <c r="P14" s="12"/>
      <c r="Q14" s="25">
        <f t="shared" si="1"/>
        <v>0</v>
      </c>
      <c r="R14" s="12"/>
      <c r="S14" s="12">
        <v>308</v>
      </c>
      <c r="T14" s="32">
        <v>36</v>
      </c>
      <c r="U14" s="11"/>
      <c r="V14" s="12"/>
      <c r="W14" s="12"/>
      <c r="X14" s="12">
        <v>34</v>
      </c>
      <c r="Y14" s="12"/>
      <c r="Z14" s="12"/>
      <c r="AA14" s="12">
        <v>24</v>
      </c>
      <c r="AB14" s="12">
        <v>24</v>
      </c>
      <c r="AC14" s="12">
        <v>13</v>
      </c>
      <c r="AD14" s="12"/>
      <c r="AE14" s="12"/>
      <c r="AF14" s="12"/>
      <c r="AG14" s="12"/>
      <c r="AH14" s="12"/>
      <c r="AI14" s="12"/>
      <c r="AJ14" s="12"/>
      <c r="AK14" s="12"/>
      <c r="AL14" s="12">
        <v>66</v>
      </c>
      <c r="AM14" s="12"/>
      <c r="AN14" s="12"/>
      <c r="AO14" s="12">
        <v>77</v>
      </c>
      <c r="AP14" s="12">
        <v>77</v>
      </c>
      <c r="AQ14" s="12">
        <v>88</v>
      </c>
      <c r="AR14" s="12"/>
      <c r="AS14" s="12"/>
      <c r="AT14" s="12"/>
      <c r="AU14" s="12"/>
      <c r="AV14" s="12"/>
      <c r="AW14" s="5">
        <f t="shared" si="2"/>
        <v>4</v>
      </c>
      <c r="AX14" s="9">
        <f t="shared" si="3"/>
        <v>23.75</v>
      </c>
      <c r="AY14" s="12"/>
      <c r="AZ14" s="19">
        <f t="shared" si="4"/>
        <v>308</v>
      </c>
      <c r="BA14" s="12"/>
      <c r="BB14" s="12"/>
      <c r="BC14" s="12"/>
      <c r="BD14" s="12"/>
      <c r="BE14" s="12"/>
      <c r="BF14" s="10"/>
    </row>
    <row r="15" spans="1:58" ht="13.5">
      <c r="A15" s="11" t="s">
        <v>1</v>
      </c>
      <c r="B15" s="10">
        <v>15</v>
      </c>
      <c r="C15" s="11" t="s">
        <v>46</v>
      </c>
      <c r="D15" s="12">
        <v>618</v>
      </c>
      <c r="E15" s="12"/>
      <c r="F15" s="12"/>
      <c r="G15" s="12" t="s">
        <v>194</v>
      </c>
      <c r="H15" s="20" t="s">
        <v>47</v>
      </c>
      <c r="I15" s="12" t="s">
        <v>24</v>
      </c>
      <c r="J15" s="14">
        <v>0.74</v>
      </c>
      <c r="K15" s="7"/>
      <c r="L15" s="6">
        <f t="shared" si="0"/>
        <v>0.74</v>
      </c>
      <c r="M15" s="12"/>
      <c r="N15" s="12"/>
      <c r="O15" s="12"/>
      <c r="P15" s="12"/>
      <c r="Q15" s="25">
        <f t="shared" si="1"/>
        <v>0</v>
      </c>
      <c r="R15" s="12"/>
      <c r="S15" s="12">
        <v>627</v>
      </c>
      <c r="T15" s="32">
        <v>14</v>
      </c>
      <c r="U15" s="11"/>
      <c r="V15" s="12" t="s">
        <v>173</v>
      </c>
      <c r="W15" s="12"/>
      <c r="X15" s="12">
        <v>1</v>
      </c>
      <c r="Y15" s="12">
        <v>17</v>
      </c>
      <c r="Z15" s="12">
        <v>5</v>
      </c>
      <c r="AA15" s="12">
        <v>18</v>
      </c>
      <c r="AB15" s="12">
        <v>8</v>
      </c>
      <c r="AC15" s="12">
        <v>3</v>
      </c>
      <c r="AD15" s="12"/>
      <c r="AE15" s="12"/>
      <c r="AF15" s="12"/>
      <c r="AG15" s="12"/>
      <c r="AH15" s="12"/>
      <c r="AI15" s="12"/>
      <c r="AJ15" s="12">
        <v>73</v>
      </c>
      <c r="AK15" s="12"/>
      <c r="AL15" s="12">
        <v>100</v>
      </c>
      <c r="AM15" s="12">
        <v>84</v>
      </c>
      <c r="AN15" s="12">
        <v>96</v>
      </c>
      <c r="AO15" s="12">
        <v>83</v>
      </c>
      <c r="AP15" s="12">
        <v>93</v>
      </c>
      <c r="AQ15" s="12">
        <v>98</v>
      </c>
      <c r="AR15" s="12"/>
      <c r="AS15" s="12"/>
      <c r="AT15" s="12"/>
      <c r="AU15" s="12"/>
      <c r="AV15" s="12"/>
      <c r="AW15" s="5">
        <f t="shared" si="2"/>
        <v>7</v>
      </c>
      <c r="AX15" s="9">
        <f t="shared" si="3"/>
        <v>8.666666666666666</v>
      </c>
      <c r="AY15" s="12"/>
      <c r="AZ15" s="19">
        <f t="shared" si="4"/>
        <v>627</v>
      </c>
      <c r="BA15" s="12"/>
      <c r="BB15" s="12"/>
      <c r="BC15" s="12"/>
      <c r="BD15" s="12"/>
      <c r="BE15" s="12"/>
      <c r="BF15" s="10"/>
    </row>
    <row r="16" spans="1:58" ht="13.5">
      <c r="A16" s="11" t="s">
        <v>1</v>
      </c>
      <c r="B16" s="10">
        <v>16</v>
      </c>
      <c r="C16" s="11" t="s">
        <v>48</v>
      </c>
      <c r="D16" s="12">
        <v>5847</v>
      </c>
      <c r="E16" s="12"/>
      <c r="F16" s="12"/>
      <c r="G16" s="12" t="s">
        <v>195</v>
      </c>
      <c r="H16" s="20" t="s">
        <v>49</v>
      </c>
      <c r="I16" s="12" t="s">
        <v>10</v>
      </c>
      <c r="J16" s="14">
        <v>0.73</v>
      </c>
      <c r="K16" s="7"/>
      <c r="L16" s="6">
        <f t="shared" si="0"/>
        <v>0.73</v>
      </c>
      <c r="M16" s="12"/>
      <c r="N16" s="12"/>
      <c r="O16" s="12"/>
      <c r="P16" s="12"/>
      <c r="Q16" s="25">
        <f t="shared" si="1"/>
        <v>0</v>
      </c>
      <c r="R16" s="12"/>
      <c r="S16" s="12">
        <v>620</v>
      </c>
      <c r="T16" s="32">
        <v>15</v>
      </c>
      <c r="U16" s="11"/>
      <c r="V16" s="12">
        <v>19</v>
      </c>
      <c r="W16" s="12">
        <v>26</v>
      </c>
      <c r="X16" s="12">
        <v>21</v>
      </c>
      <c r="Y16" s="12">
        <v>34</v>
      </c>
      <c r="Z16" s="12">
        <v>25</v>
      </c>
      <c r="AA16" s="12">
        <v>30</v>
      </c>
      <c r="AB16" s="12">
        <v>31</v>
      </c>
      <c r="AC16" s="12">
        <v>1</v>
      </c>
      <c r="AD16" s="12"/>
      <c r="AE16" s="12"/>
      <c r="AF16" s="12"/>
      <c r="AG16" s="12"/>
      <c r="AH16" s="12"/>
      <c r="AI16" s="12"/>
      <c r="AJ16" s="12">
        <v>82</v>
      </c>
      <c r="AK16" s="12">
        <v>74</v>
      </c>
      <c r="AL16" s="12">
        <v>80</v>
      </c>
      <c r="AM16" s="12">
        <v>67</v>
      </c>
      <c r="AN16" s="12">
        <v>76</v>
      </c>
      <c r="AO16" s="12">
        <v>71</v>
      </c>
      <c r="AP16" s="12">
        <v>70</v>
      </c>
      <c r="AQ16" s="12">
        <v>100</v>
      </c>
      <c r="AR16" s="12"/>
      <c r="AS16" s="12"/>
      <c r="AT16" s="12"/>
      <c r="AU16" s="12"/>
      <c r="AV16" s="12"/>
      <c r="AW16" s="5">
        <f t="shared" si="2"/>
        <v>8</v>
      </c>
      <c r="AX16" s="9">
        <f t="shared" si="3"/>
        <v>23.375</v>
      </c>
      <c r="AY16" s="12"/>
      <c r="AZ16" s="19">
        <f t="shared" si="4"/>
        <v>620</v>
      </c>
      <c r="BA16" s="12"/>
      <c r="BB16" s="12"/>
      <c r="BC16" s="12"/>
      <c r="BD16" s="12"/>
      <c r="BE16" s="12"/>
      <c r="BF16" s="10"/>
    </row>
    <row r="17" spans="1:58" ht="13.5">
      <c r="A17" s="11" t="s">
        <v>1</v>
      </c>
      <c r="B17" s="10">
        <v>17</v>
      </c>
      <c r="C17" s="11" t="s">
        <v>50</v>
      </c>
      <c r="D17" s="12">
        <v>4353</v>
      </c>
      <c r="E17" s="12"/>
      <c r="F17" s="12"/>
      <c r="G17" s="12" t="s">
        <v>196</v>
      </c>
      <c r="H17" s="12" t="s">
        <v>51</v>
      </c>
      <c r="I17" s="12" t="s">
        <v>10</v>
      </c>
      <c r="J17" s="14">
        <v>0.73</v>
      </c>
      <c r="K17" s="7"/>
      <c r="L17" s="6">
        <f t="shared" si="0"/>
        <v>0.73</v>
      </c>
      <c r="M17" s="12"/>
      <c r="N17" s="12"/>
      <c r="O17" s="12"/>
      <c r="P17" s="12"/>
      <c r="Q17" s="25">
        <f t="shared" si="1"/>
        <v>0</v>
      </c>
      <c r="R17" s="12"/>
      <c r="S17" s="12">
        <v>363</v>
      </c>
      <c r="T17" s="32">
        <v>30</v>
      </c>
      <c r="U17" s="11"/>
      <c r="V17" s="12"/>
      <c r="W17" s="12"/>
      <c r="X17" s="12"/>
      <c r="Y17" s="12">
        <v>24</v>
      </c>
      <c r="Z17" s="12">
        <v>28</v>
      </c>
      <c r="AA17" s="12">
        <v>32</v>
      </c>
      <c r="AB17" s="12">
        <v>30</v>
      </c>
      <c r="AC17" s="12">
        <v>28</v>
      </c>
      <c r="AD17" s="12"/>
      <c r="AE17" s="12"/>
      <c r="AF17" s="12"/>
      <c r="AG17" s="12"/>
      <c r="AH17" s="12"/>
      <c r="AI17" s="12"/>
      <c r="AJ17" s="12"/>
      <c r="AK17" s="12"/>
      <c r="AL17" s="12"/>
      <c r="AM17" s="12">
        <v>77</v>
      </c>
      <c r="AN17" s="12">
        <v>73</v>
      </c>
      <c r="AO17" s="12">
        <v>69</v>
      </c>
      <c r="AP17" s="12">
        <v>71</v>
      </c>
      <c r="AQ17" s="12">
        <v>73</v>
      </c>
      <c r="AR17" s="12"/>
      <c r="AS17" s="12"/>
      <c r="AT17" s="12"/>
      <c r="AU17" s="12"/>
      <c r="AV17" s="12"/>
      <c r="AW17" s="5">
        <f t="shared" si="2"/>
        <v>5</v>
      </c>
      <c r="AX17" s="9">
        <f t="shared" si="3"/>
        <v>28.4</v>
      </c>
      <c r="AY17" s="12"/>
      <c r="AZ17" s="19">
        <f t="shared" si="4"/>
        <v>363</v>
      </c>
      <c r="BA17" s="12"/>
      <c r="BB17" s="12"/>
      <c r="BC17" s="12"/>
      <c r="BD17" s="12"/>
      <c r="BE17" s="12"/>
      <c r="BF17" s="10"/>
    </row>
    <row r="18" spans="1:58" ht="13.5">
      <c r="A18" s="11" t="s">
        <v>1</v>
      </c>
      <c r="B18" s="10">
        <v>18</v>
      </c>
      <c r="C18" s="11" t="s">
        <v>52</v>
      </c>
      <c r="D18" s="12">
        <v>713</v>
      </c>
      <c r="E18" s="12"/>
      <c r="F18" s="12"/>
      <c r="G18" s="12" t="s">
        <v>197</v>
      </c>
      <c r="H18" s="12" t="s">
        <v>47</v>
      </c>
      <c r="I18" s="12" t="s">
        <v>53</v>
      </c>
      <c r="J18" s="14">
        <v>0.725</v>
      </c>
      <c r="K18" s="7"/>
      <c r="L18" s="6">
        <f t="shared" si="0"/>
        <v>0.725</v>
      </c>
      <c r="M18" s="12"/>
      <c r="N18" s="12"/>
      <c r="O18" s="12"/>
      <c r="P18" s="12"/>
      <c r="Q18" s="25">
        <f t="shared" si="1"/>
        <v>0</v>
      </c>
      <c r="R18" s="12"/>
      <c r="S18" s="12">
        <v>638</v>
      </c>
      <c r="T18" s="32">
        <v>12</v>
      </c>
      <c r="U18" s="11"/>
      <c r="V18" s="12">
        <v>21</v>
      </c>
      <c r="W18" s="12">
        <v>20</v>
      </c>
      <c r="X18" s="12">
        <v>24</v>
      </c>
      <c r="Y18" s="12">
        <v>13</v>
      </c>
      <c r="Z18" s="12">
        <v>21</v>
      </c>
      <c r="AA18" s="12">
        <v>35</v>
      </c>
      <c r="AB18" s="12">
        <v>15</v>
      </c>
      <c r="AC18" s="12">
        <v>21</v>
      </c>
      <c r="AD18" s="12"/>
      <c r="AE18" s="12"/>
      <c r="AF18" s="12"/>
      <c r="AG18" s="12"/>
      <c r="AH18" s="12"/>
      <c r="AI18" s="12"/>
      <c r="AJ18" s="12">
        <v>80</v>
      </c>
      <c r="AK18" s="12">
        <v>81</v>
      </c>
      <c r="AL18" s="12">
        <v>77</v>
      </c>
      <c r="AM18" s="12">
        <v>88</v>
      </c>
      <c r="AN18" s="12">
        <v>80</v>
      </c>
      <c r="AO18" s="12">
        <v>66</v>
      </c>
      <c r="AP18" s="12">
        <v>86</v>
      </c>
      <c r="AQ18" s="12">
        <v>80</v>
      </c>
      <c r="AR18" s="12"/>
      <c r="AS18" s="12"/>
      <c r="AT18" s="12"/>
      <c r="AU18" s="12"/>
      <c r="AV18" s="12"/>
      <c r="AW18" s="5">
        <f t="shared" si="2"/>
        <v>8</v>
      </c>
      <c r="AX18" s="9">
        <f t="shared" si="3"/>
        <v>21.25</v>
      </c>
      <c r="AY18" s="12"/>
      <c r="AZ18" s="19">
        <f t="shared" si="4"/>
        <v>638</v>
      </c>
      <c r="BA18" s="12"/>
      <c r="BB18" s="12"/>
      <c r="BC18" s="12"/>
      <c r="BD18" s="12"/>
      <c r="BE18" s="12"/>
      <c r="BF18" s="10"/>
    </row>
    <row r="19" spans="1:58" ht="13.5">
      <c r="A19" s="11"/>
      <c r="B19" s="10">
        <v>19</v>
      </c>
      <c r="C19" s="11" t="s">
        <v>54</v>
      </c>
      <c r="D19" s="12">
        <v>3733</v>
      </c>
      <c r="E19" s="13"/>
      <c r="F19" s="12"/>
      <c r="G19" s="12" t="s">
        <v>198</v>
      </c>
      <c r="H19" s="12" t="s">
        <v>55</v>
      </c>
      <c r="I19" s="12" t="s">
        <v>24</v>
      </c>
      <c r="J19" s="14">
        <v>0.72</v>
      </c>
      <c r="K19" s="7"/>
      <c r="L19" s="6">
        <f t="shared" si="0"/>
        <v>0.72</v>
      </c>
      <c r="M19" s="12"/>
      <c r="N19" s="12"/>
      <c r="O19" s="12"/>
      <c r="P19" s="12"/>
      <c r="Q19" s="25">
        <f t="shared" si="1"/>
        <v>0</v>
      </c>
      <c r="R19" s="12"/>
      <c r="S19" s="12">
        <v>78</v>
      </c>
      <c r="T19" s="32">
        <v>57</v>
      </c>
      <c r="U19" s="11"/>
      <c r="V19" s="12"/>
      <c r="W19" s="12"/>
      <c r="X19" s="12"/>
      <c r="Y19" s="12"/>
      <c r="Z19" s="12"/>
      <c r="AA19" s="12"/>
      <c r="AB19" s="12"/>
      <c r="AC19" s="12">
        <v>23</v>
      </c>
      <c r="AD19" s="12"/>
      <c r="AE19" s="12"/>
      <c r="AF19" s="12"/>
      <c r="AG19" s="12"/>
      <c r="AH19" s="12"/>
      <c r="AI19" s="12"/>
      <c r="AJ19" s="12"/>
      <c r="AK19" s="12"/>
      <c r="AL19" s="12"/>
      <c r="AM19" s="12"/>
      <c r="AN19" s="12"/>
      <c r="AO19" s="12"/>
      <c r="AP19" s="12"/>
      <c r="AQ19" s="12">
        <v>78</v>
      </c>
      <c r="AR19" s="12"/>
      <c r="AS19" s="12"/>
      <c r="AT19" s="12"/>
      <c r="AU19" s="12"/>
      <c r="AV19" s="12"/>
      <c r="AW19" s="5">
        <f t="shared" si="2"/>
        <v>1</v>
      </c>
      <c r="AX19" s="9">
        <f t="shared" si="3"/>
        <v>23</v>
      </c>
      <c r="AY19" s="12"/>
      <c r="AZ19" s="19">
        <f t="shared" si="4"/>
        <v>78</v>
      </c>
      <c r="BA19" s="12"/>
      <c r="BB19" s="12"/>
      <c r="BC19" s="12"/>
      <c r="BD19" s="12"/>
      <c r="BE19" s="12"/>
      <c r="BF19" s="10"/>
    </row>
    <row r="20" spans="1:58" ht="13.5">
      <c r="A20" s="11" t="s">
        <v>1</v>
      </c>
      <c r="B20" s="10">
        <v>20</v>
      </c>
      <c r="C20" s="11" t="s">
        <v>56</v>
      </c>
      <c r="D20" s="12">
        <v>5845</v>
      </c>
      <c r="E20" s="12"/>
      <c r="F20" s="12"/>
      <c r="G20" s="12" t="s">
        <v>199</v>
      </c>
      <c r="H20" s="12" t="s">
        <v>57</v>
      </c>
      <c r="I20" s="12" t="s">
        <v>24</v>
      </c>
      <c r="J20" s="14">
        <v>0.72</v>
      </c>
      <c r="K20" s="7"/>
      <c r="L20" s="6">
        <f t="shared" si="0"/>
        <v>0.72</v>
      </c>
      <c r="M20" s="12"/>
      <c r="N20" s="12"/>
      <c r="O20" s="12"/>
      <c r="P20" s="12"/>
      <c r="Q20" s="25">
        <f t="shared" si="1"/>
        <v>0</v>
      </c>
      <c r="R20" s="12"/>
      <c r="S20" s="12">
        <v>498</v>
      </c>
      <c r="T20" s="32">
        <v>26</v>
      </c>
      <c r="U20" s="11"/>
      <c r="V20" s="12"/>
      <c r="W20" s="12"/>
      <c r="X20" s="12">
        <v>16</v>
      </c>
      <c r="Y20" s="12">
        <v>33</v>
      </c>
      <c r="Z20" s="12">
        <v>3</v>
      </c>
      <c r="AA20" s="12">
        <v>5</v>
      </c>
      <c r="AB20" s="12">
        <v>10</v>
      </c>
      <c r="AC20" s="12">
        <v>41</v>
      </c>
      <c r="AD20" s="12"/>
      <c r="AE20" s="12"/>
      <c r="AF20" s="12"/>
      <c r="AG20" s="12"/>
      <c r="AH20" s="12"/>
      <c r="AI20" s="12"/>
      <c r="AJ20" s="12"/>
      <c r="AK20" s="12"/>
      <c r="AL20" s="12">
        <v>85</v>
      </c>
      <c r="AM20" s="12">
        <v>68</v>
      </c>
      <c r="AN20" s="12">
        <v>98</v>
      </c>
      <c r="AO20" s="12">
        <v>96</v>
      </c>
      <c r="AP20" s="12">
        <v>91</v>
      </c>
      <c r="AQ20" s="12">
        <v>60</v>
      </c>
      <c r="AR20" s="12"/>
      <c r="AS20" s="12"/>
      <c r="AT20" s="12"/>
      <c r="AU20" s="12"/>
      <c r="AV20" s="12"/>
      <c r="AW20" s="5">
        <f t="shared" si="2"/>
        <v>6</v>
      </c>
      <c r="AX20" s="9">
        <f t="shared" si="3"/>
        <v>18</v>
      </c>
      <c r="AY20" s="12"/>
      <c r="AZ20" s="19">
        <f t="shared" si="4"/>
        <v>498</v>
      </c>
      <c r="BA20" s="12"/>
      <c r="BB20" s="12"/>
      <c r="BC20" s="12"/>
      <c r="BD20" s="12"/>
      <c r="BE20" s="12"/>
      <c r="BF20" s="10"/>
    </row>
    <row r="21" spans="1:58" ht="13.5">
      <c r="A21" s="11" t="s">
        <v>1</v>
      </c>
      <c r="B21" s="10">
        <v>21</v>
      </c>
      <c r="C21" s="11" t="s">
        <v>58</v>
      </c>
      <c r="D21" s="12">
        <v>787</v>
      </c>
      <c r="E21" s="12"/>
      <c r="F21" s="12"/>
      <c r="G21" s="12" t="s">
        <v>200</v>
      </c>
      <c r="H21" s="12" t="s">
        <v>59</v>
      </c>
      <c r="I21" s="12" t="s">
        <v>11</v>
      </c>
      <c r="J21" s="14">
        <v>0.7</v>
      </c>
      <c r="K21" s="7"/>
      <c r="L21" s="6">
        <f t="shared" si="0"/>
        <v>0.7</v>
      </c>
      <c r="M21" s="12"/>
      <c r="N21" s="12"/>
      <c r="O21" s="12"/>
      <c r="P21" s="12"/>
      <c r="Q21" s="25">
        <f t="shared" si="1"/>
        <v>0</v>
      </c>
      <c r="R21" s="12"/>
      <c r="S21" s="12">
        <v>516</v>
      </c>
      <c r="T21" s="32">
        <v>24</v>
      </c>
      <c r="U21" s="11"/>
      <c r="V21" s="12"/>
      <c r="W21" s="12"/>
      <c r="X21" s="12">
        <v>8</v>
      </c>
      <c r="Y21" s="12">
        <v>12</v>
      </c>
      <c r="Z21" s="12">
        <v>8</v>
      </c>
      <c r="AA21" s="12">
        <v>27</v>
      </c>
      <c r="AB21" s="12">
        <v>19</v>
      </c>
      <c r="AC21" s="12">
        <v>16</v>
      </c>
      <c r="AD21" s="12"/>
      <c r="AE21" s="12"/>
      <c r="AF21" s="12"/>
      <c r="AG21" s="12"/>
      <c r="AH21" s="12"/>
      <c r="AI21" s="12"/>
      <c r="AJ21" s="12"/>
      <c r="AK21" s="12"/>
      <c r="AL21" s="12">
        <v>93</v>
      </c>
      <c r="AM21" s="12">
        <v>89</v>
      </c>
      <c r="AN21" s="12">
        <v>93</v>
      </c>
      <c r="AO21" s="12">
        <v>74</v>
      </c>
      <c r="AP21" s="12">
        <v>82</v>
      </c>
      <c r="AQ21" s="12">
        <v>85</v>
      </c>
      <c r="AR21" s="12"/>
      <c r="AS21" s="12"/>
      <c r="AT21" s="12"/>
      <c r="AU21" s="12"/>
      <c r="AV21" s="12"/>
      <c r="AW21" s="5">
        <f t="shared" si="2"/>
        <v>6</v>
      </c>
      <c r="AX21" s="9">
        <f t="shared" si="3"/>
        <v>15</v>
      </c>
      <c r="AY21" s="12"/>
      <c r="AZ21" s="19">
        <f t="shared" si="4"/>
        <v>516</v>
      </c>
      <c r="BA21" s="12"/>
      <c r="BB21" s="12"/>
      <c r="BC21" s="12"/>
      <c r="BD21" s="12"/>
      <c r="BE21" s="12"/>
      <c r="BF21" s="10"/>
    </row>
    <row r="22" spans="1:58" ht="13.5">
      <c r="A22" s="11"/>
      <c r="B22" s="10">
        <v>22</v>
      </c>
      <c r="C22" s="11" t="s">
        <v>60</v>
      </c>
      <c r="D22" s="12">
        <v>3306</v>
      </c>
      <c r="E22" s="12"/>
      <c r="F22" s="12"/>
      <c r="G22" s="12" t="s">
        <v>201</v>
      </c>
      <c r="H22" s="12" t="s">
        <v>61</v>
      </c>
      <c r="I22" s="12" t="s">
        <v>10</v>
      </c>
      <c r="J22" s="14">
        <v>0.7</v>
      </c>
      <c r="K22" s="7"/>
      <c r="L22" s="6">
        <f t="shared" si="0"/>
        <v>0.7</v>
      </c>
      <c r="M22" s="12"/>
      <c r="N22" s="12"/>
      <c r="O22" s="12"/>
      <c r="P22" s="12"/>
      <c r="Q22" s="25">
        <f t="shared" si="1"/>
        <v>0</v>
      </c>
      <c r="R22" s="12"/>
      <c r="S22" s="12">
        <v>538</v>
      </c>
      <c r="T22" s="32">
        <v>22</v>
      </c>
      <c r="U22" s="11"/>
      <c r="V22" s="12"/>
      <c r="W22" s="12"/>
      <c r="X22" s="12">
        <v>5</v>
      </c>
      <c r="Y22" s="12">
        <v>1</v>
      </c>
      <c r="Z22" s="12">
        <v>6</v>
      </c>
      <c r="AA22" s="12">
        <v>13</v>
      </c>
      <c r="AB22" s="12">
        <v>9</v>
      </c>
      <c r="AC22" s="12">
        <v>34</v>
      </c>
      <c r="AD22" s="12"/>
      <c r="AE22" s="12"/>
      <c r="AF22" s="12"/>
      <c r="AG22" s="12"/>
      <c r="AH22" s="12"/>
      <c r="AI22" s="12"/>
      <c r="AJ22" s="12"/>
      <c r="AK22" s="12"/>
      <c r="AL22" s="12">
        <v>96</v>
      </c>
      <c r="AM22" s="12">
        <v>100</v>
      </c>
      <c r="AN22" s="12">
        <v>95</v>
      </c>
      <c r="AO22" s="12">
        <v>88</v>
      </c>
      <c r="AP22" s="12">
        <v>92</v>
      </c>
      <c r="AQ22" s="12">
        <v>67</v>
      </c>
      <c r="AR22" s="12"/>
      <c r="AS22" s="12"/>
      <c r="AT22" s="12"/>
      <c r="AU22" s="12"/>
      <c r="AV22" s="12"/>
      <c r="AW22" s="5">
        <f t="shared" si="2"/>
        <v>6</v>
      </c>
      <c r="AX22" s="9">
        <f t="shared" si="3"/>
        <v>11.333333333333334</v>
      </c>
      <c r="AY22" s="12"/>
      <c r="AZ22" s="19">
        <f t="shared" si="4"/>
        <v>538</v>
      </c>
      <c r="BA22" s="12"/>
      <c r="BB22" s="12"/>
      <c r="BC22" s="12"/>
      <c r="BD22" s="12"/>
      <c r="BE22" s="12"/>
      <c r="BF22" s="10"/>
    </row>
    <row r="23" spans="1:58" ht="13.5">
      <c r="A23" s="11" t="s">
        <v>1</v>
      </c>
      <c r="B23" s="10">
        <v>23</v>
      </c>
      <c r="C23" s="11" t="s">
        <v>62</v>
      </c>
      <c r="D23" s="12">
        <v>721</v>
      </c>
      <c r="E23" s="12"/>
      <c r="F23" s="12"/>
      <c r="G23" s="12" t="s">
        <v>202</v>
      </c>
      <c r="H23" s="12" t="s">
        <v>63</v>
      </c>
      <c r="I23" s="12" t="s">
        <v>24</v>
      </c>
      <c r="J23" s="14">
        <v>0.69</v>
      </c>
      <c r="K23" s="7"/>
      <c r="L23" s="6">
        <f t="shared" si="0"/>
        <v>0.69</v>
      </c>
      <c r="M23" s="12"/>
      <c r="N23" s="12"/>
      <c r="O23" s="12"/>
      <c r="P23" s="12"/>
      <c r="Q23" s="25">
        <f t="shared" si="1"/>
        <v>0</v>
      </c>
      <c r="R23" s="12"/>
      <c r="S23" s="12">
        <v>696</v>
      </c>
      <c r="T23" s="32">
        <v>4</v>
      </c>
      <c r="U23" s="11"/>
      <c r="V23" s="12">
        <v>15</v>
      </c>
      <c r="W23" s="12">
        <v>18</v>
      </c>
      <c r="X23" s="12">
        <v>27</v>
      </c>
      <c r="Y23" s="12">
        <v>3</v>
      </c>
      <c r="Z23" s="12">
        <v>7</v>
      </c>
      <c r="AA23" s="12">
        <v>17</v>
      </c>
      <c r="AB23" s="12">
        <v>7</v>
      </c>
      <c r="AC23" s="12">
        <v>18</v>
      </c>
      <c r="AD23" s="12"/>
      <c r="AE23" s="12"/>
      <c r="AF23" s="12"/>
      <c r="AG23" s="12"/>
      <c r="AH23" s="12"/>
      <c r="AI23" s="12"/>
      <c r="AJ23" s="12">
        <v>86</v>
      </c>
      <c r="AK23" s="12">
        <v>83</v>
      </c>
      <c r="AL23" s="12">
        <v>74</v>
      </c>
      <c r="AM23" s="12">
        <v>98</v>
      </c>
      <c r="AN23" s="12">
        <v>94</v>
      </c>
      <c r="AO23" s="12">
        <v>84</v>
      </c>
      <c r="AP23" s="12">
        <v>94</v>
      </c>
      <c r="AQ23" s="12">
        <v>83</v>
      </c>
      <c r="AR23" s="12"/>
      <c r="AS23" s="12"/>
      <c r="AT23" s="12"/>
      <c r="AU23" s="12"/>
      <c r="AV23" s="12"/>
      <c r="AW23" s="5">
        <f t="shared" si="2"/>
        <v>8</v>
      </c>
      <c r="AX23" s="9">
        <f t="shared" si="3"/>
        <v>14</v>
      </c>
      <c r="AY23" s="12"/>
      <c r="AZ23" s="19">
        <f t="shared" si="4"/>
        <v>696</v>
      </c>
      <c r="BA23" s="12"/>
      <c r="BB23" s="12"/>
      <c r="BC23" s="12"/>
      <c r="BD23" s="12"/>
      <c r="BE23" s="12"/>
      <c r="BF23" s="10"/>
    </row>
    <row r="24" spans="1:58" ht="13.5">
      <c r="A24" s="11" t="s">
        <v>1</v>
      </c>
      <c r="B24" s="10">
        <v>24</v>
      </c>
      <c r="C24" s="11" t="s">
        <v>64</v>
      </c>
      <c r="D24" s="12">
        <v>5137</v>
      </c>
      <c r="E24" s="12"/>
      <c r="F24" s="12"/>
      <c r="G24" s="12" t="s">
        <v>203</v>
      </c>
      <c r="H24" s="12" t="s">
        <v>65</v>
      </c>
      <c r="I24" s="12" t="s">
        <v>13</v>
      </c>
      <c r="J24" s="14">
        <v>0.69</v>
      </c>
      <c r="K24" s="7"/>
      <c r="L24" s="6">
        <f t="shared" si="0"/>
        <v>0.69</v>
      </c>
      <c r="M24" s="12"/>
      <c r="N24" s="12"/>
      <c r="O24" s="12"/>
      <c r="P24" s="12"/>
      <c r="Q24" s="25">
        <f t="shared" si="1"/>
        <v>0</v>
      </c>
      <c r="R24" s="12"/>
      <c r="S24" s="12">
        <v>387</v>
      </c>
      <c r="T24" s="32">
        <v>29</v>
      </c>
      <c r="U24" s="11"/>
      <c r="V24" s="12"/>
      <c r="W24" s="12"/>
      <c r="X24" s="12"/>
      <c r="Y24" s="12">
        <v>10</v>
      </c>
      <c r="Z24" s="12">
        <v>4</v>
      </c>
      <c r="AA24" s="12">
        <v>33</v>
      </c>
      <c r="AB24" s="12">
        <v>32</v>
      </c>
      <c r="AC24" s="12">
        <v>39</v>
      </c>
      <c r="AD24" s="12"/>
      <c r="AE24" s="12"/>
      <c r="AF24" s="12"/>
      <c r="AG24" s="12"/>
      <c r="AH24" s="12"/>
      <c r="AI24" s="12"/>
      <c r="AJ24" s="12"/>
      <c r="AK24" s="12"/>
      <c r="AL24" s="12"/>
      <c r="AM24" s="12">
        <v>91</v>
      </c>
      <c r="AN24" s="12">
        <v>97</v>
      </c>
      <c r="AO24" s="12">
        <v>68</v>
      </c>
      <c r="AP24" s="12">
        <v>69</v>
      </c>
      <c r="AQ24" s="12">
        <v>62</v>
      </c>
      <c r="AR24" s="12"/>
      <c r="AS24" s="12"/>
      <c r="AT24" s="12"/>
      <c r="AU24" s="12"/>
      <c r="AV24" s="12"/>
      <c r="AW24" s="5">
        <f t="shared" si="2"/>
        <v>5</v>
      </c>
      <c r="AX24" s="9">
        <f t="shared" si="3"/>
        <v>23.6</v>
      </c>
      <c r="AY24" s="12"/>
      <c r="AZ24" s="19">
        <f t="shared" si="4"/>
        <v>387</v>
      </c>
      <c r="BA24" s="12"/>
      <c r="BB24" s="12"/>
      <c r="BC24" s="12"/>
      <c r="BD24" s="12"/>
      <c r="BE24" s="12"/>
      <c r="BF24" s="10"/>
    </row>
    <row r="25" spans="1:58" ht="13.5">
      <c r="A25" s="11"/>
      <c r="B25" s="10">
        <v>25</v>
      </c>
      <c r="C25" s="11" t="s">
        <v>66</v>
      </c>
      <c r="D25" s="12">
        <v>4522</v>
      </c>
      <c r="E25" s="12"/>
      <c r="F25" s="12"/>
      <c r="G25" s="12" t="s">
        <v>204</v>
      </c>
      <c r="H25" s="12" t="s">
        <v>67</v>
      </c>
      <c r="I25" s="12" t="s">
        <v>45</v>
      </c>
      <c r="J25" s="14">
        <v>0.69</v>
      </c>
      <c r="K25" s="7"/>
      <c r="L25" s="6">
        <f t="shared" si="0"/>
        <v>0.69</v>
      </c>
      <c r="M25" s="12"/>
      <c r="N25" s="12"/>
      <c r="O25" s="12"/>
      <c r="P25" s="12"/>
      <c r="Q25" s="25">
        <f t="shared" si="1"/>
        <v>0</v>
      </c>
      <c r="R25" s="12"/>
      <c r="S25" s="12">
        <v>70</v>
      </c>
      <c r="T25" s="32">
        <v>59</v>
      </c>
      <c r="U25" s="11"/>
      <c r="V25" s="12"/>
      <c r="W25" s="12"/>
      <c r="X25" s="12"/>
      <c r="Y25" s="12"/>
      <c r="Z25" s="12"/>
      <c r="AA25" s="12"/>
      <c r="AB25" s="12"/>
      <c r="AC25" s="12">
        <v>31</v>
      </c>
      <c r="AD25" s="12"/>
      <c r="AE25" s="12"/>
      <c r="AF25" s="12"/>
      <c r="AG25" s="12"/>
      <c r="AH25" s="12"/>
      <c r="AI25" s="12"/>
      <c r="AJ25" s="12"/>
      <c r="AK25" s="12"/>
      <c r="AL25" s="12"/>
      <c r="AM25" s="12"/>
      <c r="AN25" s="12"/>
      <c r="AO25" s="12"/>
      <c r="AP25" s="12"/>
      <c r="AQ25" s="12">
        <v>70</v>
      </c>
      <c r="AR25" s="12"/>
      <c r="AS25" s="12"/>
      <c r="AT25" s="12"/>
      <c r="AU25" s="12"/>
      <c r="AV25" s="12"/>
      <c r="AW25" s="5">
        <f t="shared" si="2"/>
        <v>1</v>
      </c>
      <c r="AX25" s="9">
        <f t="shared" si="3"/>
        <v>31</v>
      </c>
      <c r="AY25" s="12"/>
      <c r="AZ25" s="19">
        <f t="shared" si="4"/>
        <v>70</v>
      </c>
      <c r="BA25" s="12"/>
      <c r="BB25" s="12"/>
      <c r="BC25" s="12"/>
      <c r="BD25" s="12"/>
      <c r="BE25" s="12"/>
      <c r="BF25" s="10"/>
    </row>
    <row r="26" spans="1:58" ht="13.5">
      <c r="A26" s="11"/>
      <c r="B26" s="10">
        <v>26</v>
      </c>
      <c r="C26" s="11" t="s">
        <v>68</v>
      </c>
      <c r="D26" s="12">
        <v>343</v>
      </c>
      <c r="E26" s="12"/>
      <c r="F26" s="12"/>
      <c r="G26" s="12" t="s">
        <v>205</v>
      </c>
      <c r="H26" s="12" t="s">
        <v>69</v>
      </c>
      <c r="I26" s="12" t="s">
        <v>14</v>
      </c>
      <c r="J26" s="14">
        <v>0.68</v>
      </c>
      <c r="K26" s="7"/>
      <c r="L26" s="6">
        <f t="shared" si="0"/>
        <v>0.68</v>
      </c>
      <c r="M26" s="12"/>
      <c r="N26" s="12"/>
      <c r="O26" s="12"/>
      <c r="P26" s="12"/>
      <c r="Q26" s="25">
        <f t="shared" si="1"/>
        <v>0</v>
      </c>
      <c r="R26" s="12"/>
      <c r="S26" s="12">
        <v>341</v>
      </c>
      <c r="T26" s="32">
        <v>34</v>
      </c>
      <c r="U26" s="11"/>
      <c r="V26" s="12"/>
      <c r="W26" s="12"/>
      <c r="X26" s="12"/>
      <c r="Y26" s="12" t="s">
        <v>206</v>
      </c>
      <c r="Z26" s="12">
        <v>33</v>
      </c>
      <c r="AA26" s="12">
        <v>31</v>
      </c>
      <c r="AB26" s="12">
        <v>29</v>
      </c>
      <c r="AC26" s="12">
        <v>35</v>
      </c>
      <c r="AD26" s="12"/>
      <c r="AE26" s="12"/>
      <c r="AF26" s="12"/>
      <c r="AG26" s="12"/>
      <c r="AH26" s="12"/>
      <c r="AI26" s="12"/>
      <c r="AJ26" s="12"/>
      <c r="AK26" s="12"/>
      <c r="AL26" s="12"/>
      <c r="AM26" s="12">
        <v>65</v>
      </c>
      <c r="AN26" s="12">
        <v>68</v>
      </c>
      <c r="AO26" s="12">
        <v>70</v>
      </c>
      <c r="AP26" s="12">
        <v>72</v>
      </c>
      <c r="AQ26" s="12">
        <v>66</v>
      </c>
      <c r="AR26" s="12"/>
      <c r="AS26" s="12"/>
      <c r="AT26" s="12"/>
      <c r="AU26" s="12"/>
      <c r="AV26" s="12"/>
      <c r="AW26" s="5">
        <f t="shared" si="2"/>
        <v>5</v>
      </c>
      <c r="AX26" s="9">
        <f t="shared" si="3"/>
        <v>32</v>
      </c>
      <c r="AY26" s="12"/>
      <c r="AZ26" s="19">
        <f t="shared" si="4"/>
        <v>341</v>
      </c>
      <c r="BA26" s="12"/>
      <c r="BB26" s="12"/>
      <c r="BC26" s="12"/>
      <c r="BD26" s="12"/>
      <c r="BE26" s="12"/>
      <c r="BF26" s="10"/>
    </row>
    <row r="27" spans="1:58" ht="13.5">
      <c r="A27" s="11"/>
      <c r="B27" s="10">
        <v>27</v>
      </c>
      <c r="C27" s="11" t="s">
        <v>70</v>
      </c>
      <c r="D27" s="12">
        <v>4944</v>
      </c>
      <c r="E27" s="12"/>
      <c r="F27" s="12"/>
      <c r="G27" s="12" t="s">
        <v>207</v>
      </c>
      <c r="H27" s="12" t="s">
        <v>71</v>
      </c>
      <c r="I27" s="12" t="s">
        <v>72</v>
      </c>
      <c r="J27" s="14">
        <v>0.68</v>
      </c>
      <c r="K27" s="7"/>
      <c r="L27" s="6">
        <f t="shared" si="0"/>
        <v>0.68</v>
      </c>
      <c r="M27" s="12"/>
      <c r="N27" s="12"/>
      <c r="O27" s="12"/>
      <c r="P27" s="12"/>
      <c r="Q27" s="25">
        <f t="shared" si="1"/>
        <v>0</v>
      </c>
      <c r="R27" s="12"/>
      <c r="S27" s="12">
        <v>271</v>
      </c>
      <c r="T27" s="32">
        <v>37</v>
      </c>
      <c r="U27" s="11"/>
      <c r="V27" s="12">
        <v>14</v>
      </c>
      <c r="W27" s="12">
        <v>1</v>
      </c>
      <c r="X27" s="12"/>
      <c r="Y27" s="12"/>
      <c r="Z27" s="12"/>
      <c r="AA27" s="12"/>
      <c r="AB27" s="12"/>
      <c r="AC27" s="12">
        <v>17</v>
      </c>
      <c r="AD27" s="12"/>
      <c r="AE27" s="12"/>
      <c r="AF27" s="12"/>
      <c r="AG27" s="12"/>
      <c r="AH27" s="12"/>
      <c r="AI27" s="12"/>
      <c r="AJ27" s="12">
        <v>87</v>
      </c>
      <c r="AK27" s="12">
        <v>100</v>
      </c>
      <c r="AL27" s="12"/>
      <c r="AM27" s="12"/>
      <c r="AN27" s="12"/>
      <c r="AO27" s="12"/>
      <c r="AP27" s="12"/>
      <c r="AQ27" s="12">
        <v>84</v>
      </c>
      <c r="AR27" s="12"/>
      <c r="AS27" s="12"/>
      <c r="AT27" s="12"/>
      <c r="AU27" s="12"/>
      <c r="AV27" s="12"/>
      <c r="AW27" s="5">
        <f t="shared" si="2"/>
        <v>3</v>
      </c>
      <c r="AX27" s="9">
        <f t="shared" si="3"/>
        <v>10.666666666666666</v>
      </c>
      <c r="AY27" s="12"/>
      <c r="AZ27" s="19">
        <f t="shared" si="4"/>
        <v>271</v>
      </c>
      <c r="BA27" s="12"/>
      <c r="BB27" s="12"/>
      <c r="BC27" s="12"/>
      <c r="BD27" s="12"/>
      <c r="BE27" s="12"/>
      <c r="BF27" s="10"/>
    </row>
    <row r="28" spans="1:58" ht="13.5">
      <c r="A28" s="11"/>
      <c r="B28" s="10">
        <v>28</v>
      </c>
      <c r="C28" s="11" t="s">
        <v>73</v>
      </c>
      <c r="D28" s="12">
        <v>753</v>
      </c>
      <c r="E28" s="12"/>
      <c r="F28" s="12"/>
      <c r="G28" s="12" t="s">
        <v>208</v>
      </c>
      <c r="H28" s="12" t="s">
        <v>209</v>
      </c>
      <c r="I28" s="12" t="s">
        <v>11</v>
      </c>
      <c r="J28" s="14">
        <v>0.67</v>
      </c>
      <c r="K28" s="7"/>
      <c r="L28" s="6">
        <f t="shared" si="0"/>
        <v>0.67</v>
      </c>
      <c r="M28" s="12"/>
      <c r="N28" s="12"/>
      <c r="O28" s="12"/>
      <c r="P28" s="12"/>
      <c r="Q28" s="25">
        <f t="shared" si="1"/>
        <v>0</v>
      </c>
      <c r="R28" s="12"/>
      <c r="S28" s="12">
        <v>63</v>
      </c>
      <c r="T28" s="32">
        <v>61</v>
      </c>
      <c r="U28" s="11"/>
      <c r="V28" s="12"/>
      <c r="W28" s="12"/>
      <c r="X28" s="12"/>
      <c r="Y28" s="12"/>
      <c r="Z28" s="12"/>
      <c r="AA28" s="12"/>
      <c r="AB28" s="12"/>
      <c r="AC28" s="12">
        <v>38</v>
      </c>
      <c r="AD28" s="12"/>
      <c r="AE28" s="12"/>
      <c r="AF28" s="12"/>
      <c r="AG28" s="12"/>
      <c r="AH28" s="12"/>
      <c r="AI28" s="12"/>
      <c r="AJ28" s="12"/>
      <c r="AK28" s="12"/>
      <c r="AL28" s="12"/>
      <c r="AM28" s="12"/>
      <c r="AN28" s="12"/>
      <c r="AO28" s="12"/>
      <c r="AP28" s="12"/>
      <c r="AQ28" s="12">
        <v>63</v>
      </c>
      <c r="AR28" s="12"/>
      <c r="AS28" s="12"/>
      <c r="AT28" s="12"/>
      <c r="AU28" s="12"/>
      <c r="AV28" s="12"/>
      <c r="AW28" s="5">
        <f t="shared" si="2"/>
        <v>1</v>
      </c>
      <c r="AX28" s="9">
        <f t="shared" si="3"/>
        <v>38</v>
      </c>
      <c r="AY28" s="12"/>
      <c r="AZ28" s="19">
        <f t="shared" si="4"/>
        <v>63</v>
      </c>
      <c r="BA28" s="12"/>
      <c r="BB28" s="12"/>
      <c r="BC28" s="12"/>
      <c r="BD28" s="12"/>
      <c r="BE28" s="12"/>
      <c r="BF28" s="10"/>
    </row>
    <row r="29" spans="1:58" ht="13.5">
      <c r="A29" s="11" t="s">
        <v>1</v>
      </c>
      <c r="B29" s="10">
        <v>29</v>
      </c>
      <c r="C29" s="11" t="s">
        <v>74</v>
      </c>
      <c r="D29" s="12">
        <v>5044</v>
      </c>
      <c r="E29" s="12"/>
      <c r="F29" s="12"/>
      <c r="G29" s="12" t="s">
        <v>210</v>
      </c>
      <c r="H29" s="12" t="s">
        <v>75</v>
      </c>
      <c r="I29" s="12" t="s">
        <v>24</v>
      </c>
      <c r="J29" s="14">
        <v>0.65</v>
      </c>
      <c r="K29" s="7"/>
      <c r="L29" s="6">
        <f t="shared" si="0"/>
        <v>0.65</v>
      </c>
      <c r="M29" s="12"/>
      <c r="N29" s="12"/>
      <c r="O29" s="12"/>
      <c r="P29" s="12"/>
      <c r="Q29" s="25">
        <f t="shared" si="1"/>
        <v>0</v>
      </c>
      <c r="R29" s="12"/>
      <c r="S29" s="12">
        <v>342</v>
      </c>
      <c r="T29" s="32">
        <v>33</v>
      </c>
      <c r="U29" s="11"/>
      <c r="V29" s="12">
        <v>9</v>
      </c>
      <c r="W29" s="12">
        <v>15</v>
      </c>
      <c r="X29" s="12">
        <v>31</v>
      </c>
      <c r="Y29" s="12"/>
      <c r="Z29" s="12"/>
      <c r="AA29" s="12"/>
      <c r="AB29" s="12"/>
      <c r="AC29" s="12">
        <v>6</v>
      </c>
      <c r="AD29" s="12"/>
      <c r="AE29" s="12"/>
      <c r="AF29" s="12"/>
      <c r="AG29" s="12"/>
      <c r="AH29" s="12"/>
      <c r="AI29" s="12"/>
      <c r="AJ29" s="12">
        <v>92</v>
      </c>
      <c r="AK29" s="12">
        <v>86</v>
      </c>
      <c r="AL29" s="12">
        <v>69</v>
      </c>
      <c r="AM29" s="12"/>
      <c r="AN29" s="12"/>
      <c r="AO29" s="12"/>
      <c r="AP29" s="12"/>
      <c r="AQ29" s="12">
        <v>95</v>
      </c>
      <c r="AR29" s="12"/>
      <c r="AS29" s="12"/>
      <c r="AT29" s="12"/>
      <c r="AU29" s="12"/>
      <c r="AV29" s="12"/>
      <c r="AW29" s="5">
        <f t="shared" si="2"/>
        <v>4</v>
      </c>
      <c r="AX29" s="9">
        <f t="shared" si="3"/>
        <v>15.25</v>
      </c>
      <c r="AY29" s="12"/>
      <c r="AZ29" s="19">
        <f t="shared" si="4"/>
        <v>342</v>
      </c>
      <c r="BA29" s="12"/>
      <c r="BB29" s="12"/>
      <c r="BC29" s="12"/>
      <c r="BD29" s="12"/>
      <c r="BE29" s="12"/>
      <c r="BF29" s="10"/>
    </row>
    <row r="30" spans="1:58" ht="13.5">
      <c r="A30" s="11"/>
      <c r="B30" s="10">
        <v>30</v>
      </c>
      <c r="C30" s="11" t="s">
        <v>76</v>
      </c>
      <c r="D30" s="12">
        <v>4981</v>
      </c>
      <c r="E30" s="12"/>
      <c r="F30" s="12"/>
      <c r="G30" s="12" t="s">
        <v>211</v>
      </c>
      <c r="H30" s="12" t="s">
        <v>77</v>
      </c>
      <c r="I30" s="12" t="s">
        <v>10</v>
      </c>
      <c r="J30" s="14">
        <v>0.65</v>
      </c>
      <c r="K30" s="7"/>
      <c r="L30" s="6">
        <f t="shared" si="0"/>
        <v>0.65</v>
      </c>
      <c r="M30" s="12"/>
      <c r="N30" s="12"/>
      <c r="O30" s="12"/>
      <c r="P30" s="12"/>
      <c r="Q30" s="9">
        <f t="shared" si="1"/>
        <v>0</v>
      </c>
      <c r="R30" s="12"/>
      <c r="S30" s="12">
        <v>506</v>
      </c>
      <c r="T30" s="32">
        <v>25</v>
      </c>
      <c r="U30" s="11"/>
      <c r="V30" s="12"/>
      <c r="W30" s="12"/>
      <c r="X30" s="12">
        <v>14</v>
      </c>
      <c r="Y30" s="12">
        <v>11</v>
      </c>
      <c r="Z30" s="12">
        <v>27</v>
      </c>
      <c r="AA30" s="12">
        <v>19</v>
      </c>
      <c r="AB30" s="12">
        <v>3</v>
      </c>
      <c r="AC30" s="12">
        <v>26</v>
      </c>
      <c r="AD30" s="12"/>
      <c r="AE30" s="12"/>
      <c r="AF30" s="12"/>
      <c r="AG30" s="12"/>
      <c r="AH30" s="12"/>
      <c r="AI30" s="12"/>
      <c r="AJ30" s="12"/>
      <c r="AK30" s="12"/>
      <c r="AL30" s="12">
        <v>87</v>
      </c>
      <c r="AM30" s="12">
        <v>90</v>
      </c>
      <c r="AN30" s="12">
        <v>74</v>
      </c>
      <c r="AO30" s="12">
        <v>82</v>
      </c>
      <c r="AP30" s="12">
        <v>98</v>
      </c>
      <c r="AQ30" s="12">
        <v>75</v>
      </c>
      <c r="AR30" s="12"/>
      <c r="AS30" s="12"/>
      <c r="AT30" s="12"/>
      <c r="AU30" s="12"/>
      <c r="AV30" s="12"/>
      <c r="AW30" s="5">
        <f t="shared" si="2"/>
        <v>6</v>
      </c>
      <c r="AX30" s="9">
        <f t="shared" si="3"/>
        <v>16.666666666666668</v>
      </c>
      <c r="AY30" s="12"/>
      <c r="AZ30" s="19">
        <f t="shared" si="4"/>
        <v>506</v>
      </c>
      <c r="BA30" s="12"/>
      <c r="BB30" s="12"/>
      <c r="BC30" s="12"/>
      <c r="BD30" s="12"/>
      <c r="BE30" s="12"/>
      <c r="BF30" s="10"/>
    </row>
    <row r="31" spans="1:58" ht="13.5">
      <c r="A31" s="11" t="s">
        <v>1</v>
      </c>
      <c r="B31" s="10">
        <v>31</v>
      </c>
      <c r="C31" s="11" t="s">
        <v>31</v>
      </c>
      <c r="D31" s="12">
        <v>796</v>
      </c>
      <c r="E31" s="12"/>
      <c r="F31" s="12"/>
      <c r="G31" s="12" t="s">
        <v>212</v>
      </c>
      <c r="H31" s="12" t="s">
        <v>77</v>
      </c>
      <c r="I31" s="12" t="s">
        <v>10</v>
      </c>
      <c r="J31" s="14">
        <v>0.64</v>
      </c>
      <c r="K31" s="7"/>
      <c r="L31" s="6">
        <f t="shared" si="0"/>
        <v>0.64</v>
      </c>
      <c r="M31" s="12"/>
      <c r="N31" s="12"/>
      <c r="O31" s="12"/>
      <c r="P31" s="12"/>
      <c r="Q31" s="9">
        <f t="shared" si="1"/>
        <v>0</v>
      </c>
      <c r="R31" s="12"/>
      <c r="S31" s="12">
        <v>717</v>
      </c>
      <c r="T31" s="32">
        <v>2</v>
      </c>
      <c r="U31" s="11"/>
      <c r="V31" s="12">
        <v>3</v>
      </c>
      <c r="W31" s="12">
        <v>13</v>
      </c>
      <c r="X31" s="12">
        <v>23</v>
      </c>
      <c r="Y31" s="12">
        <v>7</v>
      </c>
      <c r="Z31" s="12">
        <v>15</v>
      </c>
      <c r="AA31" s="12">
        <v>2</v>
      </c>
      <c r="AB31" s="12">
        <v>4</v>
      </c>
      <c r="AC31" s="12">
        <v>24</v>
      </c>
      <c r="AD31" s="12"/>
      <c r="AE31" s="12"/>
      <c r="AF31" s="12"/>
      <c r="AG31" s="12"/>
      <c r="AH31" s="12"/>
      <c r="AI31" s="12"/>
      <c r="AJ31" s="12">
        <v>98</v>
      </c>
      <c r="AK31" s="12">
        <v>88</v>
      </c>
      <c r="AL31" s="12">
        <v>78</v>
      </c>
      <c r="AM31" s="12">
        <v>94</v>
      </c>
      <c r="AN31" s="12">
        <v>86</v>
      </c>
      <c r="AO31" s="12">
        <v>99</v>
      </c>
      <c r="AP31" s="12">
        <v>97</v>
      </c>
      <c r="AQ31" s="12">
        <v>77</v>
      </c>
      <c r="AR31" s="12"/>
      <c r="AS31" s="12"/>
      <c r="AT31" s="12"/>
      <c r="AU31" s="12"/>
      <c r="AV31" s="12"/>
      <c r="AW31" s="5">
        <f t="shared" si="2"/>
        <v>8</v>
      </c>
      <c r="AX31" s="9">
        <f t="shared" si="3"/>
        <v>11.375</v>
      </c>
      <c r="AY31" s="12"/>
      <c r="AZ31" s="19">
        <f t="shared" si="4"/>
        <v>717</v>
      </c>
      <c r="BA31" s="12"/>
      <c r="BB31" s="12"/>
      <c r="BC31" s="12"/>
      <c r="BD31" s="12"/>
      <c r="BE31" s="12"/>
      <c r="BF31" s="10"/>
    </row>
    <row r="32" spans="1:58" ht="13.5">
      <c r="A32" s="11" t="s">
        <v>1</v>
      </c>
      <c r="B32" s="10">
        <v>32</v>
      </c>
      <c r="C32" s="11" t="s">
        <v>78</v>
      </c>
      <c r="D32" s="12">
        <v>3969</v>
      </c>
      <c r="E32" s="12"/>
      <c r="F32" s="12"/>
      <c r="G32" s="12" t="s">
        <v>213</v>
      </c>
      <c r="H32" s="12" t="s">
        <v>75</v>
      </c>
      <c r="I32" s="12" t="s">
        <v>24</v>
      </c>
      <c r="J32" s="14">
        <v>0.64</v>
      </c>
      <c r="K32" s="7"/>
      <c r="L32" s="6">
        <f t="shared" si="0"/>
        <v>0.64</v>
      </c>
      <c r="M32" s="12"/>
      <c r="N32" s="12"/>
      <c r="O32" s="12"/>
      <c r="P32" s="12"/>
      <c r="Q32" s="9">
        <f t="shared" si="1"/>
        <v>0</v>
      </c>
      <c r="R32" s="12"/>
      <c r="S32" s="12">
        <v>266</v>
      </c>
      <c r="T32" s="32">
        <v>38</v>
      </c>
      <c r="U32" s="11"/>
      <c r="V32" s="12"/>
      <c r="W32" s="12"/>
      <c r="X32" s="12">
        <v>2</v>
      </c>
      <c r="Y32" s="12"/>
      <c r="Z32" s="12"/>
      <c r="AA32" s="12">
        <v>23</v>
      </c>
      <c r="AB32" s="12">
        <v>12</v>
      </c>
      <c r="AC32" s="12"/>
      <c r="AD32" s="12"/>
      <c r="AE32" s="12"/>
      <c r="AF32" s="12"/>
      <c r="AG32" s="12"/>
      <c r="AH32" s="12"/>
      <c r="AI32" s="12"/>
      <c r="AJ32" s="12"/>
      <c r="AK32" s="12"/>
      <c r="AL32" s="12">
        <v>99</v>
      </c>
      <c r="AM32" s="12"/>
      <c r="AN32" s="12"/>
      <c r="AO32" s="12">
        <v>78</v>
      </c>
      <c r="AP32" s="12">
        <v>89</v>
      </c>
      <c r="AQ32" s="12"/>
      <c r="AR32" s="12"/>
      <c r="AS32" s="12"/>
      <c r="AT32" s="12"/>
      <c r="AU32" s="12"/>
      <c r="AV32" s="12"/>
      <c r="AW32" s="5">
        <f t="shared" si="2"/>
        <v>3</v>
      </c>
      <c r="AX32" s="9">
        <f t="shared" si="3"/>
        <v>12.333333333333334</v>
      </c>
      <c r="AY32" s="12"/>
      <c r="AZ32" s="19">
        <f t="shared" si="4"/>
        <v>266</v>
      </c>
      <c r="BA32" s="12"/>
      <c r="BB32" s="12"/>
      <c r="BC32" s="12"/>
      <c r="BD32" s="12"/>
      <c r="BE32" s="12"/>
      <c r="BF32" s="10"/>
    </row>
    <row r="33" spans="1:58" ht="13.5">
      <c r="A33" s="11" t="s">
        <v>1</v>
      </c>
      <c r="B33" s="10">
        <v>33</v>
      </c>
      <c r="C33" s="11" t="s">
        <v>79</v>
      </c>
      <c r="D33" s="12">
        <v>5746</v>
      </c>
      <c r="E33" s="12"/>
      <c r="F33" s="12"/>
      <c r="G33" s="12" t="s">
        <v>214</v>
      </c>
      <c r="H33" s="12" t="s">
        <v>75</v>
      </c>
      <c r="I33" s="12" t="s">
        <v>10</v>
      </c>
      <c r="J33" s="14">
        <v>0.64</v>
      </c>
      <c r="K33" s="7"/>
      <c r="L33" s="6">
        <f aca="true" t="shared" si="5" ref="L33:L64">J33-K33*0.005</f>
        <v>0.64</v>
      </c>
      <c r="M33" s="12"/>
      <c r="N33" s="12"/>
      <c r="O33" s="12"/>
      <c r="P33" s="12"/>
      <c r="Q33" s="9">
        <f aca="true" t="shared" si="6" ref="Q33:Q64">L33*(N33*3600+O33*60+P33)</f>
        <v>0</v>
      </c>
      <c r="R33" s="12"/>
      <c r="S33" s="12">
        <v>669</v>
      </c>
      <c r="T33" s="32">
        <v>8</v>
      </c>
      <c r="U33" s="11"/>
      <c r="V33" s="12">
        <v>4</v>
      </c>
      <c r="W33" s="12">
        <v>19</v>
      </c>
      <c r="X33" s="12">
        <v>10</v>
      </c>
      <c r="Y33" s="12">
        <v>20</v>
      </c>
      <c r="Z33" s="12">
        <v>17</v>
      </c>
      <c r="AA33" s="12">
        <v>9</v>
      </c>
      <c r="AB33" s="12">
        <v>27</v>
      </c>
      <c r="AC33" s="12">
        <v>33</v>
      </c>
      <c r="AD33" s="12"/>
      <c r="AE33" s="12"/>
      <c r="AF33" s="12"/>
      <c r="AG33" s="12"/>
      <c r="AH33" s="12"/>
      <c r="AI33" s="12"/>
      <c r="AJ33" s="12">
        <v>97</v>
      </c>
      <c r="AK33" s="12">
        <v>82</v>
      </c>
      <c r="AL33" s="12">
        <v>91</v>
      </c>
      <c r="AM33" s="12">
        <v>81</v>
      </c>
      <c r="AN33" s="12">
        <v>84</v>
      </c>
      <c r="AO33" s="12">
        <v>92</v>
      </c>
      <c r="AP33" s="12">
        <v>74</v>
      </c>
      <c r="AQ33" s="12">
        <v>68</v>
      </c>
      <c r="AR33" s="12"/>
      <c r="AS33" s="12"/>
      <c r="AT33" s="12"/>
      <c r="AU33" s="12"/>
      <c r="AV33" s="12"/>
      <c r="AW33" s="5">
        <f aca="true" t="shared" si="7" ref="AW33:AW64">COUNT(AJ33:AV33)</f>
        <v>8</v>
      </c>
      <c r="AX33" s="9">
        <f aca="true" t="shared" si="8" ref="AX33:AX64">AVERAGE(V33:AH33)</f>
        <v>17.375</v>
      </c>
      <c r="AY33" s="12"/>
      <c r="AZ33" s="19">
        <f aca="true" t="shared" si="9" ref="AZ33:AZ64">AJ33+AK33+AL33+AM33+AN33+AO33+AP33+AQ33+AR33+AS33+AT33+AU33+AV33</f>
        <v>669</v>
      </c>
      <c r="BA33" s="12"/>
      <c r="BB33" s="12"/>
      <c r="BC33" s="12"/>
      <c r="BD33" s="12"/>
      <c r="BE33" s="12"/>
      <c r="BF33" s="10"/>
    </row>
    <row r="34" spans="1:58" ht="13.5">
      <c r="A34" s="11" t="s">
        <v>1</v>
      </c>
      <c r="B34" s="10">
        <v>34</v>
      </c>
      <c r="C34" s="11" t="s">
        <v>80</v>
      </c>
      <c r="D34" s="12">
        <v>569</v>
      </c>
      <c r="E34" s="12"/>
      <c r="F34" s="12"/>
      <c r="G34" s="12" t="s">
        <v>215</v>
      </c>
      <c r="H34" s="12" t="s">
        <v>77</v>
      </c>
      <c r="I34" s="12" t="s">
        <v>24</v>
      </c>
      <c r="J34" s="14">
        <v>0.64</v>
      </c>
      <c r="K34" s="7"/>
      <c r="L34" s="6">
        <f t="shared" si="5"/>
        <v>0.64</v>
      </c>
      <c r="M34" s="12"/>
      <c r="N34" s="12"/>
      <c r="O34" s="12"/>
      <c r="P34" s="12"/>
      <c r="Q34" s="9">
        <f t="shared" si="6"/>
        <v>0</v>
      </c>
      <c r="R34" s="12"/>
      <c r="S34" s="12">
        <v>312</v>
      </c>
      <c r="T34" s="32">
        <v>35</v>
      </c>
      <c r="U34" s="11"/>
      <c r="V34" s="12"/>
      <c r="W34" s="12"/>
      <c r="X34" s="12"/>
      <c r="Y34" s="12">
        <v>27</v>
      </c>
      <c r="Z34" s="12">
        <v>14</v>
      </c>
      <c r="AA34" s="12">
        <v>26</v>
      </c>
      <c r="AB34" s="12">
        <v>25</v>
      </c>
      <c r="AC34" s="12"/>
      <c r="AD34" s="12"/>
      <c r="AE34" s="12"/>
      <c r="AF34" s="12"/>
      <c r="AG34" s="12"/>
      <c r="AH34" s="12"/>
      <c r="AI34" s="12"/>
      <c r="AJ34" s="12"/>
      <c r="AK34" s="12"/>
      <c r="AL34" s="12"/>
      <c r="AM34" s="12">
        <v>74</v>
      </c>
      <c r="AN34" s="12">
        <v>87</v>
      </c>
      <c r="AO34" s="12">
        <v>75</v>
      </c>
      <c r="AP34" s="12">
        <v>76</v>
      </c>
      <c r="AQ34" s="12"/>
      <c r="AR34" s="12"/>
      <c r="AS34" s="12"/>
      <c r="AT34" s="12"/>
      <c r="AU34" s="12"/>
      <c r="AV34" s="12"/>
      <c r="AW34" s="5">
        <f t="shared" si="7"/>
        <v>4</v>
      </c>
      <c r="AX34" s="9">
        <f t="shared" si="8"/>
        <v>23</v>
      </c>
      <c r="AY34" s="12"/>
      <c r="AZ34" s="19">
        <f t="shared" si="9"/>
        <v>312</v>
      </c>
      <c r="BA34" s="12"/>
      <c r="BB34" s="12"/>
      <c r="BC34" s="12"/>
      <c r="BD34" s="12"/>
      <c r="BE34" s="12"/>
      <c r="BF34" s="10"/>
    </row>
    <row r="35" spans="1:58" ht="13.5">
      <c r="A35" s="11" t="s">
        <v>1</v>
      </c>
      <c r="B35" s="10">
        <v>35</v>
      </c>
      <c r="C35" s="11" t="s">
        <v>81</v>
      </c>
      <c r="D35" s="12">
        <v>2818</v>
      </c>
      <c r="E35" s="12"/>
      <c r="F35" s="12"/>
      <c r="G35" s="12" t="s">
        <v>216</v>
      </c>
      <c r="H35" s="12" t="s">
        <v>82</v>
      </c>
      <c r="I35" s="12" t="s">
        <v>15</v>
      </c>
      <c r="J35" s="14">
        <v>0.63</v>
      </c>
      <c r="K35" s="7"/>
      <c r="L35" s="6">
        <f t="shared" si="5"/>
        <v>0.63</v>
      </c>
      <c r="M35" s="12"/>
      <c r="N35" s="12"/>
      <c r="O35" s="12"/>
      <c r="P35" s="12"/>
      <c r="Q35" s="9">
        <f t="shared" si="6"/>
        <v>0</v>
      </c>
      <c r="R35" s="12"/>
      <c r="S35" s="12">
        <v>651</v>
      </c>
      <c r="T35" s="32">
        <v>10</v>
      </c>
      <c r="U35" s="11"/>
      <c r="V35" s="12">
        <v>11</v>
      </c>
      <c r="W35" s="12">
        <v>23</v>
      </c>
      <c r="X35" s="12">
        <v>26</v>
      </c>
      <c r="Y35" s="12">
        <v>15</v>
      </c>
      <c r="Z35" s="12">
        <v>31</v>
      </c>
      <c r="AA35" s="12">
        <v>22</v>
      </c>
      <c r="AB35" s="12">
        <v>20</v>
      </c>
      <c r="AC35" s="12">
        <v>8</v>
      </c>
      <c r="AD35" s="12"/>
      <c r="AE35" s="12"/>
      <c r="AF35" s="12"/>
      <c r="AG35" s="12"/>
      <c r="AH35" s="12"/>
      <c r="AI35" s="12"/>
      <c r="AJ35" s="12">
        <v>90</v>
      </c>
      <c r="AK35" s="12">
        <v>77</v>
      </c>
      <c r="AL35" s="12">
        <v>75</v>
      </c>
      <c r="AM35" s="12">
        <v>86</v>
      </c>
      <c r="AN35" s="12">
        <v>70</v>
      </c>
      <c r="AO35" s="12">
        <v>79</v>
      </c>
      <c r="AP35" s="12">
        <v>81</v>
      </c>
      <c r="AQ35" s="12">
        <v>93</v>
      </c>
      <c r="AR35" s="12"/>
      <c r="AS35" s="12"/>
      <c r="AT35" s="12"/>
      <c r="AU35" s="12"/>
      <c r="AV35" s="12"/>
      <c r="AW35" s="5">
        <f t="shared" si="7"/>
        <v>8</v>
      </c>
      <c r="AX35" s="9">
        <f t="shared" si="8"/>
        <v>19.5</v>
      </c>
      <c r="AY35" s="12"/>
      <c r="AZ35" s="19">
        <f t="shared" si="9"/>
        <v>651</v>
      </c>
      <c r="BA35" s="12"/>
      <c r="BB35" s="12"/>
      <c r="BC35" s="12"/>
      <c r="BD35" s="12"/>
      <c r="BE35" s="12"/>
      <c r="BF35" s="10"/>
    </row>
    <row r="36" spans="1:58" ht="13.5">
      <c r="A36" s="11"/>
      <c r="B36" s="10">
        <v>36</v>
      </c>
      <c r="C36" s="11" t="s">
        <v>83</v>
      </c>
      <c r="D36" s="12">
        <v>797</v>
      </c>
      <c r="E36" s="12"/>
      <c r="F36" s="12"/>
      <c r="G36" s="12" t="s">
        <v>217</v>
      </c>
      <c r="H36" s="12" t="s">
        <v>84</v>
      </c>
      <c r="I36" s="12" t="s">
        <v>10</v>
      </c>
      <c r="J36" s="14">
        <v>0.63</v>
      </c>
      <c r="K36" s="7"/>
      <c r="L36" s="6">
        <f t="shared" si="5"/>
        <v>0.63</v>
      </c>
      <c r="M36" s="12"/>
      <c r="N36" s="12"/>
      <c r="O36" s="12"/>
      <c r="P36" s="12"/>
      <c r="Q36" s="9">
        <f t="shared" si="6"/>
        <v>0</v>
      </c>
      <c r="R36" s="12"/>
      <c r="S36" s="12">
        <v>138</v>
      </c>
      <c r="T36" s="32">
        <v>51</v>
      </c>
      <c r="U36" s="11"/>
      <c r="V36" s="12"/>
      <c r="W36" s="12"/>
      <c r="X36" s="12" t="s">
        <v>190</v>
      </c>
      <c r="Y36" s="12"/>
      <c r="Z36" s="12"/>
      <c r="AA36" s="12"/>
      <c r="AB36" s="12"/>
      <c r="AC36" s="12" t="s">
        <v>218</v>
      </c>
      <c r="AD36" s="12"/>
      <c r="AE36" s="12"/>
      <c r="AF36" s="12"/>
      <c r="AG36" s="12"/>
      <c r="AH36" s="12"/>
      <c r="AI36" s="12"/>
      <c r="AJ36" s="12"/>
      <c r="AK36" s="12"/>
      <c r="AL36" s="12">
        <v>84</v>
      </c>
      <c r="AM36" s="12"/>
      <c r="AN36" s="12"/>
      <c r="AO36" s="12"/>
      <c r="AP36" s="12"/>
      <c r="AQ36" s="12">
        <v>54</v>
      </c>
      <c r="AR36" s="12"/>
      <c r="AS36" s="12"/>
      <c r="AT36" s="12"/>
      <c r="AU36" s="12"/>
      <c r="AV36" s="12"/>
      <c r="AW36" s="5">
        <f t="shared" si="7"/>
        <v>2</v>
      </c>
      <c r="AX36" s="9" t="e">
        <f t="shared" si="8"/>
        <v>#DIV/0!</v>
      </c>
      <c r="AY36" s="12"/>
      <c r="AZ36" s="19">
        <f t="shared" si="9"/>
        <v>138</v>
      </c>
      <c r="BA36" s="12"/>
      <c r="BB36" s="12"/>
      <c r="BC36" s="12"/>
      <c r="BD36" s="12"/>
      <c r="BE36" s="12"/>
      <c r="BF36" s="10"/>
    </row>
    <row r="37" spans="1:58" ht="13.5">
      <c r="A37" s="11"/>
      <c r="B37" s="10">
        <v>37</v>
      </c>
      <c r="C37" s="11" t="s">
        <v>85</v>
      </c>
      <c r="D37" s="12">
        <v>295</v>
      </c>
      <c r="E37" s="12"/>
      <c r="F37" s="12"/>
      <c r="G37" s="12" t="s">
        <v>219</v>
      </c>
      <c r="H37" s="12" t="s">
        <v>86</v>
      </c>
      <c r="I37" s="12" t="s">
        <v>16</v>
      </c>
      <c r="J37" s="14">
        <v>0.63</v>
      </c>
      <c r="K37" s="7"/>
      <c r="L37" s="6">
        <f t="shared" si="5"/>
        <v>0.63</v>
      </c>
      <c r="M37" s="12"/>
      <c r="N37" s="12"/>
      <c r="O37" s="12"/>
      <c r="P37" s="12"/>
      <c r="Q37" s="9">
        <f t="shared" si="6"/>
        <v>0</v>
      </c>
      <c r="R37" s="12"/>
      <c r="S37" s="12">
        <v>229</v>
      </c>
      <c r="T37" s="32">
        <v>39</v>
      </c>
      <c r="U37" s="11"/>
      <c r="V37" s="12"/>
      <c r="W37" s="12"/>
      <c r="X37" s="12"/>
      <c r="Y37" s="12">
        <v>2</v>
      </c>
      <c r="Z37" s="12">
        <v>29</v>
      </c>
      <c r="AA37" s="12"/>
      <c r="AB37" s="12"/>
      <c r="AC37" s="12">
        <v>43</v>
      </c>
      <c r="AD37" s="12"/>
      <c r="AE37" s="12"/>
      <c r="AF37" s="12"/>
      <c r="AG37" s="12"/>
      <c r="AH37" s="12"/>
      <c r="AI37" s="12"/>
      <c r="AJ37" s="12"/>
      <c r="AK37" s="12"/>
      <c r="AL37" s="12"/>
      <c r="AM37" s="12">
        <v>99</v>
      </c>
      <c r="AN37" s="12">
        <v>72</v>
      </c>
      <c r="AO37" s="12"/>
      <c r="AP37" s="12"/>
      <c r="AQ37" s="12">
        <v>58</v>
      </c>
      <c r="AR37" s="12"/>
      <c r="AS37" s="12"/>
      <c r="AT37" s="12"/>
      <c r="AU37" s="12"/>
      <c r="AV37" s="12"/>
      <c r="AW37" s="5">
        <f t="shared" si="7"/>
        <v>3</v>
      </c>
      <c r="AX37" s="9">
        <f t="shared" si="8"/>
        <v>24.666666666666668</v>
      </c>
      <c r="AY37" s="12"/>
      <c r="AZ37" s="19">
        <f t="shared" si="9"/>
        <v>229</v>
      </c>
      <c r="BA37" s="12"/>
      <c r="BB37" s="12"/>
      <c r="BC37" s="12"/>
      <c r="BD37" s="12"/>
      <c r="BE37" s="12"/>
      <c r="BF37" s="10"/>
    </row>
    <row r="38" spans="1:58" ht="13.5">
      <c r="A38" s="11"/>
      <c r="B38" s="10">
        <v>38</v>
      </c>
      <c r="C38" s="11" t="s">
        <v>87</v>
      </c>
      <c r="D38" s="12">
        <v>311</v>
      </c>
      <c r="E38" s="12"/>
      <c r="F38" s="12"/>
      <c r="G38" s="12" t="s">
        <v>220</v>
      </c>
      <c r="H38" s="12" t="s">
        <v>88</v>
      </c>
      <c r="I38" s="12" t="s">
        <v>89</v>
      </c>
      <c r="J38" s="14">
        <v>0.63</v>
      </c>
      <c r="K38" s="7"/>
      <c r="L38" s="6">
        <f t="shared" si="5"/>
        <v>0.63</v>
      </c>
      <c r="M38" s="12"/>
      <c r="N38" s="12"/>
      <c r="O38" s="12"/>
      <c r="P38" s="12"/>
      <c r="Q38" s="9">
        <f t="shared" si="6"/>
        <v>0</v>
      </c>
      <c r="R38" s="12"/>
      <c r="S38" s="12">
        <v>72</v>
      </c>
      <c r="T38" s="32">
        <v>58</v>
      </c>
      <c r="U38" s="11"/>
      <c r="V38" s="12"/>
      <c r="W38" s="12"/>
      <c r="X38" s="12"/>
      <c r="Y38" s="12"/>
      <c r="Z38" s="12"/>
      <c r="AA38" s="12"/>
      <c r="AB38" s="12"/>
      <c r="AC38" s="12">
        <v>29</v>
      </c>
      <c r="AD38" s="12"/>
      <c r="AE38" s="12"/>
      <c r="AF38" s="12"/>
      <c r="AG38" s="12"/>
      <c r="AH38" s="12"/>
      <c r="AI38" s="12"/>
      <c r="AJ38" s="12"/>
      <c r="AK38" s="12"/>
      <c r="AL38" s="12"/>
      <c r="AM38" s="12"/>
      <c r="AN38" s="12"/>
      <c r="AO38" s="12"/>
      <c r="AP38" s="12"/>
      <c r="AQ38" s="12">
        <v>72</v>
      </c>
      <c r="AR38" s="12"/>
      <c r="AS38" s="12"/>
      <c r="AT38" s="12"/>
      <c r="AU38" s="12"/>
      <c r="AV38" s="12"/>
      <c r="AW38" s="5">
        <f t="shared" si="7"/>
        <v>1</v>
      </c>
      <c r="AX38" s="9">
        <f t="shared" si="8"/>
        <v>29</v>
      </c>
      <c r="AY38" s="12"/>
      <c r="AZ38" s="19">
        <f t="shared" si="9"/>
        <v>72</v>
      </c>
      <c r="BA38" s="12"/>
      <c r="BB38" s="12"/>
      <c r="BC38" s="12"/>
      <c r="BD38" s="12"/>
      <c r="BE38" s="12"/>
      <c r="BF38" s="10"/>
    </row>
    <row r="39" spans="1:58" ht="13.5">
      <c r="A39" s="11" t="s">
        <v>1</v>
      </c>
      <c r="B39" s="10">
        <v>39</v>
      </c>
      <c r="C39" s="11" t="s">
        <v>90</v>
      </c>
      <c r="D39" s="12">
        <v>475</v>
      </c>
      <c r="E39" s="12"/>
      <c r="F39" s="12"/>
      <c r="G39" s="12" t="s">
        <v>4</v>
      </c>
      <c r="H39" s="12" t="s">
        <v>91</v>
      </c>
      <c r="I39" s="12" t="s">
        <v>17</v>
      </c>
      <c r="J39" s="14">
        <v>0.62</v>
      </c>
      <c r="K39" s="7"/>
      <c r="L39" s="6">
        <f t="shared" si="5"/>
        <v>0.62</v>
      </c>
      <c r="M39" s="12"/>
      <c r="N39" s="12"/>
      <c r="O39" s="12"/>
      <c r="P39" s="12"/>
      <c r="Q39" s="9">
        <f t="shared" si="6"/>
        <v>0</v>
      </c>
      <c r="R39" s="12"/>
      <c r="S39" s="12">
        <v>589</v>
      </c>
      <c r="T39" s="32">
        <v>19</v>
      </c>
      <c r="U39" s="11"/>
      <c r="V39" s="12">
        <v>27</v>
      </c>
      <c r="W39" s="12">
        <v>25</v>
      </c>
      <c r="X39" s="12" t="s">
        <v>221</v>
      </c>
      <c r="Y39" s="12">
        <v>29</v>
      </c>
      <c r="Z39" s="12">
        <v>24</v>
      </c>
      <c r="AA39" s="12">
        <v>21</v>
      </c>
      <c r="AB39" s="12">
        <v>16</v>
      </c>
      <c r="AC39" s="12">
        <v>40</v>
      </c>
      <c r="AD39" s="12"/>
      <c r="AE39" s="12"/>
      <c r="AF39" s="12"/>
      <c r="AG39" s="12"/>
      <c r="AH39" s="12"/>
      <c r="AI39" s="12"/>
      <c r="AJ39" s="12">
        <v>74</v>
      </c>
      <c r="AK39" s="12">
        <v>75</v>
      </c>
      <c r="AL39" s="12">
        <v>65</v>
      </c>
      <c r="AM39" s="12">
        <v>72</v>
      </c>
      <c r="AN39" s="12">
        <v>77</v>
      </c>
      <c r="AO39" s="12">
        <v>80</v>
      </c>
      <c r="AP39" s="12">
        <v>85</v>
      </c>
      <c r="AQ39" s="12">
        <v>61</v>
      </c>
      <c r="AR39" s="12"/>
      <c r="AS39" s="12"/>
      <c r="AT39" s="12"/>
      <c r="AU39" s="12"/>
      <c r="AV39" s="12"/>
      <c r="AW39" s="5">
        <f t="shared" si="7"/>
        <v>8</v>
      </c>
      <c r="AX39" s="9">
        <f t="shared" si="8"/>
        <v>26</v>
      </c>
      <c r="AY39" s="12"/>
      <c r="AZ39" s="19">
        <f t="shared" si="9"/>
        <v>589</v>
      </c>
      <c r="BA39" s="12"/>
      <c r="BB39" s="12"/>
      <c r="BC39" s="12"/>
      <c r="BD39" s="12"/>
      <c r="BE39" s="12"/>
      <c r="BF39" s="10"/>
    </row>
    <row r="40" spans="1:58" ht="13.5">
      <c r="A40" s="11" t="s">
        <v>1</v>
      </c>
      <c r="B40" s="28">
        <v>40</v>
      </c>
      <c r="C40" s="11" t="s">
        <v>92</v>
      </c>
      <c r="D40" s="12">
        <v>4934</v>
      </c>
      <c r="E40" s="12"/>
      <c r="F40" s="12"/>
      <c r="G40" s="12" t="s">
        <v>222</v>
      </c>
      <c r="H40" s="12" t="s">
        <v>77</v>
      </c>
      <c r="I40" s="12" t="s">
        <v>10</v>
      </c>
      <c r="J40" s="14">
        <v>0.6</v>
      </c>
      <c r="K40" s="7"/>
      <c r="L40" s="6">
        <f t="shared" si="5"/>
        <v>0.6</v>
      </c>
      <c r="M40" s="12"/>
      <c r="N40" s="12"/>
      <c r="O40" s="12"/>
      <c r="P40" s="12"/>
      <c r="Q40" s="9">
        <f t="shared" si="6"/>
        <v>0</v>
      </c>
      <c r="R40" s="12"/>
      <c r="S40" s="12">
        <v>610</v>
      </c>
      <c r="T40" s="32">
        <v>17</v>
      </c>
      <c r="U40" s="11"/>
      <c r="V40" s="12">
        <v>18</v>
      </c>
      <c r="W40" s="12">
        <v>27</v>
      </c>
      <c r="X40" s="12">
        <v>25</v>
      </c>
      <c r="Y40" s="12" t="s">
        <v>190</v>
      </c>
      <c r="Z40" s="12">
        <v>30</v>
      </c>
      <c r="AA40" s="12">
        <v>3</v>
      </c>
      <c r="AB40" s="12">
        <v>34</v>
      </c>
      <c r="AC40" s="12">
        <v>42</v>
      </c>
      <c r="AD40" s="12"/>
      <c r="AE40" s="12"/>
      <c r="AF40" s="12"/>
      <c r="AG40" s="12"/>
      <c r="AH40" s="12"/>
      <c r="AI40" s="12"/>
      <c r="AJ40" s="12">
        <v>83</v>
      </c>
      <c r="AK40" s="12">
        <v>73</v>
      </c>
      <c r="AL40" s="12">
        <v>76</v>
      </c>
      <c r="AM40" s="12">
        <v>83</v>
      </c>
      <c r="AN40" s="12">
        <v>71</v>
      </c>
      <c r="AO40" s="12">
        <v>98</v>
      </c>
      <c r="AP40" s="12">
        <v>67</v>
      </c>
      <c r="AQ40" s="12">
        <v>59</v>
      </c>
      <c r="AR40" s="12"/>
      <c r="AS40" s="12"/>
      <c r="AT40" s="12"/>
      <c r="AU40" s="12"/>
      <c r="AV40" s="12"/>
      <c r="AW40" s="5">
        <f t="shared" si="7"/>
        <v>8</v>
      </c>
      <c r="AX40" s="9">
        <f t="shared" si="8"/>
        <v>25.571428571428573</v>
      </c>
      <c r="AY40" s="12"/>
      <c r="AZ40" s="19">
        <f t="shared" si="9"/>
        <v>610</v>
      </c>
      <c r="BA40" s="12"/>
      <c r="BB40" s="12"/>
      <c r="BC40" s="12"/>
      <c r="BD40" s="12"/>
      <c r="BE40" s="12"/>
      <c r="BF40" s="10"/>
    </row>
    <row r="41" spans="1:58" ht="13.5">
      <c r="A41" s="11"/>
      <c r="B41" s="10">
        <v>41</v>
      </c>
      <c r="C41" s="11" t="s">
        <v>93</v>
      </c>
      <c r="D41" s="12">
        <v>524</v>
      </c>
      <c r="E41" s="12"/>
      <c r="F41" s="12"/>
      <c r="G41" s="12" t="s">
        <v>5</v>
      </c>
      <c r="H41" s="12" t="s">
        <v>94</v>
      </c>
      <c r="I41" s="12" t="s">
        <v>95</v>
      </c>
      <c r="J41" s="14">
        <v>0.57</v>
      </c>
      <c r="K41" s="7"/>
      <c r="L41" s="6">
        <f t="shared" si="5"/>
        <v>0.57</v>
      </c>
      <c r="M41" s="12"/>
      <c r="N41" s="12"/>
      <c r="O41" s="12"/>
      <c r="P41" s="12"/>
      <c r="Q41" s="9">
        <f t="shared" si="6"/>
        <v>0</v>
      </c>
      <c r="R41" s="12"/>
      <c r="S41" s="12">
        <v>128</v>
      </c>
      <c r="T41" s="32">
        <v>52</v>
      </c>
      <c r="U41" s="11"/>
      <c r="V41" s="12"/>
      <c r="W41" s="12"/>
      <c r="X41" s="12">
        <v>30</v>
      </c>
      <c r="Y41" s="12"/>
      <c r="Z41" s="12"/>
      <c r="AA41" s="12"/>
      <c r="AB41" s="12"/>
      <c r="AC41" s="12">
        <v>44</v>
      </c>
      <c r="AD41" s="12"/>
      <c r="AE41" s="12"/>
      <c r="AF41" s="12"/>
      <c r="AG41" s="12"/>
      <c r="AH41" s="12"/>
      <c r="AI41" s="12"/>
      <c r="AJ41" s="12"/>
      <c r="AK41" s="12"/>
      <c r="AL41" s="12">
        <v>71</v>
      </c>
      <c r="AM41" s="12"/>
      <c r="AN41" s="12"/>
      <c r="AO41" s="12"/>
      <c r="AP41" s="12"/>
      <c r="AQ41" s="12">
        <v>57</v>
      </c>
      <c r="AR41" s="12"/>
      <c r="AS41" s="12"/>
      <c r="AT41" s="12"/>
      <c r="AU41" s="12"/>
      <c r="AV41" s="12"/>
      <c r="AW41" s="5">
        <f t="shared" si="7"/>
        <v>2</v>
      </c>
      <c r="AX41" s="9">
        <f t="shared" si="8"/>
        <v>37</v>
      </c>
      <c r="AY41" s="12"/>
      <c r="AZ41" s="19">
        <f t="shared" si="9"/>
        <v>128</v>
      </c>
      <c r="BA41" s="12"/>
      <c r="BB41" s="12"/>
      <c r="BC41" s="12"/>
      <c r="BD41" s="12"/>
      <c r="BE41" s="12"/>
      <c r="BF41" s="10"/>
    </row>
    <row r="42" spans="1:58" ht="13.5">
      <c r="A42" s="11" t="s">
        <v>1</v>
      </c>
      <c r="B42" s="10">
        <v>42</v>
      </c>
      <c r="C42" s="11" t="s">
        <v>96</v>
      </c>
      <c r="D42" s="12">
        <v>630</v>
      </c>
      <c r="E42" s="12"/>
      <c r="F42" s="12"/>
      <c r="G42" s="12" t="s">
        <v>223</v>
      </c>
      <c r="H42" s="12" t="s">
        <v>97</v>
      </c>
      <c r="I42" s="12" t="s">
        <v>10</v>
      </c>
      <c r="J42" s="14">
        <v>0.57</v>
      </c>
      <c r="K42" s="7"/>
      <c r="L42" s="6">
        <f t="shared" si="5"/>
        <v>0.57</v>
      </c>
      <c r="M42" s="12"/>
      <c r="N42" s="12"/>
      <c r="O42" s="12"/>
      <c r="P42" s="12"/>
      <c r="Q42" s="9">
        <f t="shared" si="6"/>
        <v>0</v>
      </c>
      <c r="R42" s="12"/>
      <c r="S42" s="12">
        <v>635</v>
      </c>
      <c r="T42" s="32">
        <v>13</v>
      </c>
      <c r="U42" s="11"/>
      <c r="V42" s="12">
        <v>1</v>
      </c>
      <c r="W42" s="12">
        <v>22</v>
      </c>
      <c r="X42" s="12">
        <v>32</v>
      </c>
      <c r="Y42" s="12">
        <v>8</v>
      </c>
      <c r="Z42" s="12" t="s">
        <v>190</v>
      </c>
      <c r="AA42" s="12">
        <v>25</v>
      </c>
      <c r="AB42" s="12">
        <v>28</v>
      </c>
      <c r="AC42" s="12">
        <v>37</v>
      </c>
      <c r="AD42" s="12"/>
      <c r="AE42" s="12"/>
      <c r="AF42" s="12"/>
      <c r="AG42" s="12"/>
      <c r="AH42" s="12"/>
      <c r="AI42" s="12"/>
      <c r="AJ42" s="12">
        <v>100</v>
      </c>
      <c r="AK42" s="12">
        <v>78</v>
      </c>
      <c r="AL42" s="12">
        <v>68</v>
      </c>
      <c r="AM42" s="12">
        <v>93</v>
      </c>
      <c r="AN42" s="12">
        <v>83</v>
      </c>
      <c r="AO42" s="12">
        <v>76</v>
      </c>
      <c r="AP42" s="12">
        <v>73</v>
      </c>
      <c r="AQ42" s="12">
        <v>64</v>
      </c>
      <c r="AR42" s="12"/>
      <c r="AS42" s="12"/>
      <c r="AT42" s="12"/>
      <c r="AU42" s="12"/>
      <c r="AV42" s="12"/>
      <c r="AW42" s="5">
        <f t="shared" si="7"/>
        <v>8</v>
      </c>
      <c r="AX42" s="9">
        <f t="shared" si="8"/>
        <v>21.857142857142858</v>
      </c>
      <c r="AY42" s="12"/>
      <c r="AZ42" s="19">
        <f t="shared" si="9"/>
        <v>635</v>
      </c>
      <c r="BA42" s="12"/>
      <c r="BB42" s="12"/>
      <c r="BC42" s="12"/>
      <c r="BD42" s="12"/>
      <c r="BE42" s="12"/>
      <c r="BF42" s="10"/>
    </row>
    <row r="43" spans="1:58" ht="13.5">
      <c r="A43" s="11" t="s">
        <v>1</v>
      </c>
      <c r="B43" s="10">
        <v>43</v>
      </c>
      <c r="C43" s="11" t="s">
        <v>98</v>
      </c>
      <c r="D43" s="12">
        <v>1411</v>
      </c>
      <c r="E43" s="12"/>
      <c r="F43" s="12"/>
      <c r="G43" s="12" t="s">
        <v>224</v>
      </c>
      <c r="H43" s="12" t="s">
        <v>99</v>
      </c>
      <c r="I43" s="12" t="s">
        <v>11</v>
      </c>
      <c r="J43" s="14">
        <v>0.73</v>
      </c>
      <c r="K43" s="7"/>
      <c r="L43" s="6">
        <f t="shared" si="5"/>
        <v>0.73</v>
      </c>
      <c r="M43" s="12"/>
      <c r="N43" s="12"/>
      <c r="O43" s="12"/>
      <c r="P43" s="12"/>
      <c r="Q43" s="9">
        <f t="shared" si="6"/>
        <v>0</v>
      </c>
      <c r="R43" s="12"/>
      <c r="S43" s="12">
        <v>606</v>
      </c>
      <c r="T43" s="32">
        <v>18</v>
      </c>
      <c r="U43" s="11"/>
      <c r="V43" s="12">
        <v>16</v>
      </c>
      <c r="W43" s="12">
        <v>28</v>
      </c>
      <c r="X43" s="12">
        <v>18</v>
      </c>
      <c r="Y43" s="12">
        <v>21</v>
      </c>
      <c r="Z43" s="12" t="s">
        <v>179</v>
      </c>
      <c r="AA43" s="12">
        <v>34</v>
      </c>
      <c r="AB43" s="12">
        <v>26</v>
      </c>
      <c r="AC43" s="12" t="s">
        <v>188</v>
      </c>
      <c r="AD43" s="12"/>
      <c r="AE43" s="12"/>
      <c r="AF43" s="12"/>
      <c r="AG43" s="12"/>
      <c r="AH43" s="12"/>
      <c r="AI43" s="12"/>
      <c r="AJ43" s="12">
        <v>85</v>
      </c>
      <c r="AK43" s="12">
        <v>72</v>
      </c>
      <c r="AL43" s="12">
        <v>83</v>
      </c>
      <c r="AM43" s="12">
        <v>80</v>
      </c>
      <c r="AN43" s="12">
        <v>66</v>
      </c>
      <c r="AO43" s="12">
        <v>67</v>
      </c>
      <c r="AP43" s="12">
        <v>75</v>
      </c>
      <c r="AQ43" s="12">
        <v>78</v>
      </c>
      <c r="AR43" s="12"/>
      <c r="AS43" s="12"/>
      <c r="AT43" s="12"/>
      <c r="AU43" s="12"/>
      <c r="AV43" s="12"/>
      <c r="AW43" s="5">
        <f t="shared" si="7"/>
        <v>8</v>
      </c>
      <c r="AX43" s="9">
        <f t="shared" si="8"/>
        <v>23.833333333333332</v>
      </c>
      <c r="AY43" s="12"/>
      <c r="AZ43" s="19">
        <f t="shared" si="9"/>
        <v>606</v>
      </c>
      <c r="BA43" s="12"/>
      <c r="BB43" s="12"/>
      <c r="BC43" s="12"/>
      <c r="BD43" s="12"/>
      <c r="BE43" s="12"/>
      <c r="BF43" s="10"/>
    </row>
    <row r="44" spans="1:58" ht="13.5">
      <c r="A44" s="11"/>
      <c r="B44" s="10">
        <v>44</v>
      </c>
      <c r="C44" s="11" t="s">
        <v>100</v>
      </c>
      <c r="D44" s="12">
        <v>5560</v>
      </c>
      <c r="E44" s="12"/>
      <c r="F44" s="12"/>
      <c r="G44" s="12" t="s">
        <v>225</v>
      </c>
      <c r="H44" s="12" t="s">
        <v>101</v>
      </c>
      <c r="I44" s="12" t="s">
        <v>95</v>
      </c>
      <c r="J44" s="14">
        <v>0.65</v>
      </c>
      <c r="K44" s="7"/>
      <c r="L44" s="6">
        <f t="shared" si="5"/>
        <v>0.65</v>
      </c>
      <c r="M44" s="12"/>
      <c r="N44" s="12"/>
      <c r="O44" s="12"/>
      <c r="P44" s="12"/>
      <c r="Q44" s="9">
        <f t="shared" si="6"/>
        <v>0</v>
      </c>
      <c r="R44" s="12"/>
      <c r="S44" s="12">
        <v>541</v>
      </c>
      <c r="T44" s="32">
        <v>21</v>
      </c>
      <c r="U44" s="11"/>
      <c r="V44" s="12">
        <v>7</v>
      </c>
      <c r="W44" s="12">
        <v>12</v>
      </c>
      <c r="X44" s="12">
        <v>22</v>
      </c>
      <c r="Y44" s="12"/>
      <c r="Z44" s="12"/>
      <c r="AA44" s="12">
        <v>15</v>
      </c>
      <c r="AB44" s="12">
        <v>5</v>
      </c>
      <c r="AC44" s="12">
        <v>4</v>
      </c>
      <c r="AD44" s="12"/>
      <c r="AE44" s="12"/>
      <c r="AF44" s="12"/>
      <c r="AG44" s="12"/>
      <c r="AH44" s="12"/>
      <c r="AI44" s="12"/>
      <c r="AJ44" s="12">
        <v>94</v>
      </c>
      <c r="AK44" s="12">
        <v>89</v>
      </c>
      <c r="AL44" s="12">
        <v>79</v>
      </c>
      <c r="AM44" s="12"/>
      <c r="AN44" s="12"/>
      <c r="AO44" s="12">
        <v>86</v>
      </c>
      <c r="AP44" s="12">
        <v>96</v>
      </c>
      <c r="AQ44" s="12">
        <v>97</v>
      </c>
      <c r="AR44" s="12"/>
      <c r="AS44" s="12"/>
      <c r="AT44" s="12"/>
      <c r="AU44" s="12"/>
      <c r="AV44" s="12"/>
      <c r="AW44" s="5">
        <f t="shared" si="7"/>
        <v>6</v>
      </c>
      <c r="AX44" s="9">
        <f t="shared" si="8"/>
        <v>10.833333333333334</v>
      </c>
      <c r="AY44" s="12"/>
      <c r="AZ44" s="19">
        <f t="shared" si="9"/>
        <v>541</v>
      </c>
      <c r="BA44" s="12"/>
      <c r="BB44" s="12"/>
      <c r="BC44" s="12"/>
      <c r="BD44" s="12"/>
      <c r="BE44" s="12"/>
      <c r="BF44" s="10"/>
    </row>
    <row r="45" spans="1:58" ht="13.5">
      <c r="A45" s="11"/>
      <c r="B45" s="10">
        <v>45</v>
      </c>
      <c r="C45" s="11" t="s">
        <v>102</v>
      </c>
      <c r="D45" s="12">
        <v>2681</v>
      </c>
      <c r="E45" s="12"/>
      <c r="F45" s="12"/>
      <c r="G45" s="12" t="s">
        <v>226</v>
      </c>
      <c r="H45" s="12" t="s">
        <v>103</v>
      </c>
      <c r="I45" s="12" t="s">
        <v>104</v>
      </c>
      <c r="J45" s="14">
        <v>0.65</v>
      </c>
      <c r="K45" s="7"/>
      <c r="L45" s="6">
        <f t="shared" si="5"/>
        <v>0.65</v>
      </c>
      <c r="M45" s="12"/>
      <c r="N45" s="12"/>
      <c r="O45" s="12"/>
      <c r="P45" s="12"/>
      <c r="Q45" s="9">
        <f t="shared" si="6"/>
        <v>0</v>
      </c>
      <c r="R45" s="12"/>
      <c r="S45" s="12">
        <v>358</v>
      </c>
      <c r="T45" s="32">
        <v>32</v>
      </c>
      <c r="U45" s="11"/>
      <c r="V45" s="12">
        <v>10</v>
      </c>
      <c r="W45" s="12">
        <v>9</v>
      </c>
      <c r="X45" s="12"/>
      <c r="Y45" s="12"/>
      <c r="Z45" s="12"/>
      <c r="AA45" s="12">
        <v>10</v>
      </c>
      <c r="AB45" s="12">
        <v>17</v>
      </c>
      <c r="AC45" s="12"/>
      <c r="AD45" s="12"/>
      <c r="AE45" s="12"/>
      <c r="AF45" s="12"/>
      <c r="AG45" s="12"/>
      <c r="AH45" s="12"/>
      <c r="AI45" s="12"/>
      <c r="AJ45" s="12">
        <v>91</v>
      </c>
      <c r="AK45" s="12">
        <v>92</v>
      </c>
      <c r="AL45" s="12"/>
      <c r="AM45" s="12"/>
      <c r="AN45" s="12"/>
      <c r="AO45" s="12">
        <v>91</v>
      </c>
      <c r="AP45" s="12">
        <v>84</v>
      </c>
      <c r="AQ45" s="12"/>
      <c r="AR45" s="12"/>
      <c r="AS45" s="12"/>
      <c r="AT45" s="12"/>
      <c r="AU45" s="12"/>
      <c r="AV45" s="12"/>
      <c r="AW45" s="5">
        <f t="shared" si="7"/>
        <v>4</v>
      </c>
      <c r="AX45" s="9">
        <f t="shared" si="8"/>
        <v>11.5</v>
      </c>
      <c r="AY45" s="12"/>
      <c r="AZ45" s="19">
        <f t="shared" si="9"/>
        <v>358</v>
      </c>
      <c r="BA45" s="12"/>
      <c r="BB45" s="12"/>
      <c r="BC45" s="12"/>
      <c r="BD45" s="12"/>
      <c r="BE45" s="12"/>
      <c r="BF45" s="10"/>
    </row>
    <row r="46" spans="1:58" ht="13.5">
      <c r="A46" s="11"/>
      <c r="B46" s="10">
        <v>46</v>
      </c>
      <c r="C46" s="11" t="s">
        <v>105</v>
      </c>
      <c r="D46" s="12">
        <v>4923</v>
      </c>
      <c r="E46" s="12"/>
      <c r="F46" s="12"/>
      <c r="G46" s="12" t="s">
        <v>227</v>
      </c>
      <c r="H46" s="12" t="s">
        <v>106</v>
      </c>
      <c r="I46" s="12" t="s">
        <v>10</v>
      </c>
      <c r="J46" s="14">
        <v>0.64</v>
      </c>
      <c r="K46" s="7"/>
      <c r="L46" s="6">
        <f t="shared" si="5"/>
        <v>0.64</v>
      </c>
      <c r="M46" s="12"/>
      <c r="N46" s="12"/>
      <c r="O46" s="12"/>
      <c r="P46" s="12"/>
      <c r="Q46" s="9">
        <f t="shared" si="6"/>
        <v>0</v>
      </c>
      <c r="R46" s="12"/>
      <c r="S46" s="12">
        <v>171</v>
      </c>
      <c r="T46" s="32">
        <v>47</v>
      </c>
      <c r="U46" s="11"/>
      <c r="V46" s="12"/>
      <c r="W46" s="12"/>
      <c r="X46" s="12"/>
      <c r="Y46" s="12"/>
      <c r="Z46" s="12"/>
      <c r="AA46" s="12">
        <v>20</v>
      </c>
      <c r="AB46" s="12">
        <v>11</v>
      </c>
      <c r="AC46" s="12"/>
      <c r="AD46" s="12"/>
      <c r="AE46" s="12"/>
      <c r="AF46" s="12"/>
      <c r="AG46" s="12"/>
      <c r="AH46" s="12"/>
      <c r="AI46" s="12"/>
      <c r="AJ46" s="12"/>
      <c r="AK46" s="12"/>
      <c r="AL46" s="12"/>
      <c r="AM46" s="12"/>
      <c r="AN46" s="12"/>
      <c r="AO46" s="12">
        <v>81</v>
      </c>
      <c r="AP46" s="12">
        <v>90</v>
      </c>
      <c r="AQ46" s="12"/>
      <c r="AR46" s="12"/>
      <c r="AS46" s="12"/>
      <c r="AT46" s="12"/>
      <c r="AU46" s="12"/>
      <c r="AV46" s="12"/>
      <c r="AW46" s="5">
        <f t="shared" si="7"/>
        <v>2</v>
      </c>
      <c r="AX46" s="9">
        <f t="shared" si="8"/>
        <v>15.5</v>
      </c>
      <c r="AY46" s="12"/>
      <c r="AZ46" s="19">
        <f t="shared" si="9"/>
        <v>171</v>
      </c>
      <c r="BA46" s="12"/>
      <c r="BB46" s="12"/>
      <c r="BC46" s="12"/>
      <c r="BD46" s="12"/>
      <c r="BE46" s="12"/>
      <c r="BF46" s="10"/>
    </row>
    <row r="47" spans="1:58" ht="13.5">
      <c r="A47" s="11"/>
      <c r="B47" s="10">
        <v>47</v>
      </c>
      <c r="C47" s="11" t="s">
        <v>107</v>
      </c>
      <c r="D47" s="12">
        <v>741</v>
      </c>
      <c r="E47" s="12"/>
      <c r="F47" s="12"/>
      <c r="G47" s="12" t="s">
        <v>228</v>
      </c>
      <c r="H47" s="12" t="s">
        <v>108</v>
      </c>
      <c r="I47" s="12" t="s">
        <v>12</v>
      </c>
      <c r="J47" s="14">
        <v>0.55</v>
      </c>
      <c r="K47" s="7"/>
      <c r="L47" s="6">
        <f t="shared" si="5"/>
        <v>0.55</v>
      </c>
      <c r="M47" s="12"/>
      <c r="N47" s="12"/>
      <c r="O47" s="12"/>
      <c r="P47" s="12"/>
      <c r="Q47" s="9">
        <f t="shared" si="6"/>
        <v>0</v>
      </c>
      <c r="R47" s="12"/>
      <c r="S47" s="12">
        <v>157</v>
      </c>
      <c r="T47" s="32">
        <v>49</v>
      </c>
      <c r="U47" s="11"/>
      <c r="V47" s="12"/>
      <c r="W47" s="12"/>
      <c r="X47" s="12"/>
      <c r="Y47" s="12"/>
      <c r="Z47" s="12"/>
      <c r="AA47" s="12">
        <v>12</v>
      </c>
      <c r="AB47" s="12">
        <v>33</v>
      </c>
      <c r="AC47" s="12"/>
      <c r="AD47" s="12"/>
      <c r="AE47" s="12"/>
      <c r="AF47" s="12"/>
      <c r="AG47" s="12"/>
      <c r="AH47" s="12"/>
      <c r="AI47" s="12"/>
      <c r="AJ47" s="12"/>
      <c r="AK47" s="12"/>
      <c r="AL47" s="12"/>
      <c r="AM47" s="12"/>
      <c r="AN47" s="12"/>
      <c r="AO47" s="12">
        <v>89</v>
      </c>
      <c r="AP47" s="12">
        <v>68</v>
      </c>
      <c r="AQ47" s="12"/>
      <c r="AR47" s="12"/>
      <c r="AS47" s="12"/>
      <c r="AT47" s="12"/>
      <c r="AU47" s="12"/>
      <c r="AV47" s="12"/>
      <c r="AW47" s="5">
        <f t="shared" si="7"/>
        <v>2</v>
      </c>
      <c r="AX47" s="9">
        <f t="shared" si="8"/>
        <v>22.5</v>
      </c>
      <c r="AY47" s="12"/>
      <c r="AZ47" s="19">
        <f t="shared" si="9"/>
        <v>157</v>
      </c>
      <c r="BA47" s="12"/>
      <c r="BB47" s="12"/>
      <c r="BC47" s="12"/>
      <c r="BD47" s="12"/>
      <c r="BE47" s="12"/>
      <c r="BF47" s="10"/>
    </row>
    <row r="48" spans="1:58" ht="13.5">
      <c r="A48" s="11"/>
      <c r="B48" s="10">
        <v>48</v>
      </c>
      <c r="C48" s="11" t="s">
        <v>109</v>
      </c>
      <c r="D48" s="12">
        <v>4976</v>
      </c>
      <c r="E48" s="12"/>
      <c r="F48" s="12"/>
      <c r="G48" s="12" t="s">
        <v>229</v>
      </c>
      <c r="H48" s="12" t="s">
        <v>110</v>
      </c>
      <c r="I48" s="12" t="s">
        <v>111</v>
      </c>
      <c r="J48" s="14">
        <v>0.83</v>
      </c>
      <c r="K48" s="7"/>
      <c r="L48" s="6">
        <f t="shared" si="5"/>
        <v>0.83</v>
      </c>
      <c r="M48" s="12"/>
      <c r="N48" s="12"/>
      <c r="O48" s="12"/>
      <c r="P48" s="12"/>
      <c r="Q48" s="9">
        <f t="shared" si="6"/>
        <v>0</v>
      </c>
      <c r="R48" s="12"/>
      <c r="S48" s="12">
        <v>360</v>
      </c>
      <c r="T48" s="32">
        <v>31</v>
      </c>
      <c r="U48" s="11"/>
      <c r="V48" s="12">
        <v>2</v>
      </c>
      <c r="W48" s="12">
        <v>3</v>
      </c>
      <c r="X48" s="12"/>
      <c r="Y48" s="12">
        <v>30</v>
      </c>
      <c r="Z48" s="12">
        <v>9</v>
      </c>
      <c r="AA48" s="12"/>
      <c r="AB48" s="12"/>
      <c r="AC48" s="12"/>
      <c r="AD48" s="12"/>
      <c r="AE48" s="12"/>
      <c r="AF48" s="12"/>
      <c r="AG48" s="12"/>
      <c r="AH48" s="12"/>
      <c r="AI48" s="12"/>
      <c r="AJ48" s="12">
        <v>99</v>
      </c>
      <c r="AK48" s="12">
        <v>98</v>
      </c>
      <c r="AL48" s="12"/>
      <c r="AM48" s="12">
        <v>71</v>
      </c>
      <c r="AN48" s="12">
        <v>92</v>
      </c>
      <c r="AO48" s="12"/>
      <c r="AP48" s="12"/>
      <c r="AQ48" s="12"/>
      <c r="AR48" s="12"/>
      <c r="AS48" s="12"/>
      <c r="AT48" s="12"/>
      <c r="AU48" s="12"/>
      <c r="AV48" s="12"/>
      <c r="AW48" s="5">
        <f t="shared" si="7"/>
        <v>4</v>
      </c>
      <c r="AX48" s="9">
        <f t="shared" si="8"/>
        <v>11</v>
      </c>
      <c r="AY48" s="12"/>
      <c r="AZ48" s="19">
        <f t="shared" si="9"/>
        <v>360</v>
      </c>
      <c r="BA48" s="12"/>
      <c r="BB48" s="12"/>
      <c r="BC48" s="12"/>
      <c r="BD48" s="12"/>
      <c r="BE48" s="12"/>
      <c r="BF48" s="10"/>
    </row>
    <row r="49" spans="1:58" ht="13.5">
      <c r="A49" s="11"/>
      <c r="B49" s="10">
        <v>49</v>
      </c>
      <c r="C49" s="11" t="s">
        <v>112</v>
      </c>
      <c r="D49" s="12">
        <v>5857</v>
      </c>
      <c r="E49" s="12"/>
      <c r="F49" s="12"/>
      <c r="G49" s="12" t="s">
        <v>230</v>
      </c>
      <c r="H49" s="12" t="s">
        <v>113</v>
      </c>
      <c r="I49" s="12" t="s">
        <v>114</v>
      </c>
      <c r="J49" s="14">
        <v>0.81</v>
      </c>
      <c r="K49" s="7"/>
      <c r="L49" s="6">
        <f t="shared" si="5"/>
        <v>0.81</v>
      </c>
      <c r="M49" s="12"/>
      <c r="N49" s="12"/>
      <c r="O49" s="12"/>
      <c r="P49" s="12"/>
      <c r="Q49" s="9">
        <f t="shared" si="6"/>
        <v>0</v>
      </c>
      <c r="R49" s="12"/>
      <c r="S49" s="12">
        <v>214</v>
      </c>
      <c r="T49" s="32">
        <v>40</v>
      </c>
      <c r="U49" s="11"/>
      <c r="V49" s="12"/>
      <c r="W49" s="12"/>
      <c r="X49" s="12">
        <v>28</v>
      </c>
      <c r="Y49" s="12">
        <v>35</v>
      </c>
      <c r="Z49" s="12">
        <v>26</v>
      </c>
      <c r="AA49" s="12"/>
      <c r="AB49" s="12"/>
      <c r="AC49" s="12"/>
      <c r="AD49" s="12"/>
      <c r="AE49" s="12"/>
      <c r="AF49" s="12"/>
      <c r="AG49" s="12"/>
      <c r="AH49" s="12"/>
      <c r="AI49" s="12"/>
      <c r="AJ49" s="12"/>
      <c r="AK49" s="12"/>
      <c r="AL49" s="12">
        <v>73</v>
      </c>
      <c r="AM49" s="12">
        <v>66</v>
      </c>
      <c r="AN49" s="12">
        <v>75</v>
      </c>
      <c r="AO49" s="12"/>
      <c r="AP49" s="12"/>
      <c r="AQ49" s="12"/>
      <c r="AR49" s="12"/>
      <c r="AS49" s="12"/>
      <c r="AT49" s="12"/>
      <c r="AU49" s="12"/>
      <c r="AV49" s="12"/>
      <c r="AW49" s="5">
        <f t="shared" si="7"/>
        <v>3</v>
      </c>
      <c r="AX49" s="9">
        <f t="shared" si="8"/>
        <v>29.666666666666668</v>
      </c>
      <c r="AY49" s="12"/>
      <c r="AZ49" s="19">
        <f t="shared" si="9"/>
        <v>214</v>
      </c>
      <c r="BA49" s="12"/>
      <c r="BB49" s="12"/>
      <c r="BC49" s="12"/>
      <c r="BD49" s="12"/>
      <c r="BE49" s="12"/>
      <c r="BF49" s="10"/>
    </row>
    <row r="50" spans="1:58" ht="13.5">
      <c r="A50" s="11"/>
      <c r="B50" s="10">
        <v>50</v>
      </c>
      <c r="C50" s="11" t="s">
        <v>115</v>
      </c>
      <c r="D50" s="12">
        <v>731</v>
      </c>
      <c r="E50" s="12"/>
      <c r="F50" s="12"/>
      <c r="G50" s="12" t="s">
        <v>231</v>
      </c>
      <c r="H50" s="12" t="s">
        <v>116</v>
      </c>
      <c r="I50" s="12" t="s">
        <v>117</v>
      </c>
      <c r="J50" s="14">
        <v>0.63</v>
      </c>
      <c r="K50" s="7"/>
      <c r="L50" s="6">
        <f t="shared" si="5"/>
        <v>0.63</v>
      </c>
      <c r="M50" s="12"/>
      <c r="N50" s="12"/>
      <c r="O50" s="12"/>
      <c r="P50" s="12"/>
      <c r="Q50" s="9">
        <f t="shared" si="6"/>
        <v>0</v>
      </c>
      <c r="R50" s="12"/>
      <c r="S50" s="12">
        <v>190</v>
      </c>
      <c r="T50" s="32">
        <v>42</v>
      </c>
      <c r="U50" s="11"/>
      <c r="V50" s="12">
        <v>5</v>
      </c>
      <c r="W50" s="12">
        <v>7</v>
      </c>
      <c r="X50" s="12"/>
      <c r="Y50" s="12"/>
      <c r="Z50" s="12"/>
      <c r="AA50" s="12"/>
      <c r="AB50" s="12"/>
      <c r="AC50" s="12"/>
      <c r="AD50" s="12"/>
      <c r="AE50" s="12"/>
      <c r="AF50" s="12"/>
      <c r="AG50" s="12"/>
      <c r="AH50" s="12"/>
      <c r="AI50" s="12"/>
      <c r="AJ50" s="12">
        <v>96</v>
      </c>
      <c r="AK50" s="12">
        <v>94</v>
      </c>
      <c r="AL50" s="12"/>
      <c r="AM50" s="12"/>
      <c r="AN50" s="12"/>
      <c r="AO50" s="12"/>
      <c r="AP50" s="12"/>
      <c r="AQ50" s="12"/>
      <c r="AR50" s="12"/>
      <c r="AS50" s="12"/>
      <c r="AT50" s="12"/>
      <c r="AU50" s="12"/>
      <c r="AV50" s="12"/>
      <c r="AW50" s="5">
        <f t="shared" si="7"/>
        <v>2</v>
      </c>
      <c r="AX50" s="9">
        <f t="shared" si="8"/>
        <v>6</v>
      </c>
      <c r="AY50" s="12"/>
      <c r="AZ50" s="19">
        <f t="shared" si="9"/>
        <v>190</v>
      </c>
      <c r="BA50" s="12"/>
      <c r="BB50" s="12"/>
      <c r="BC50" s="12"/>
      <c r="BD50" s="12"/>
      <c r="BE50" s="12"/>
      <c r="BF50" s="10"/>
    </row>
    <row r="51" spans="1:58" ht="13.5">
      <c r="A51" s="11"/>
      <c r="B51" s="10">
        <v>51</v>
      </c>
      <c r="C51" s="11" t="s">
        <v>118</v>
      </c>
      <c r="D51" s="12">
        <v>5913</v>
      </c>
      <c r="E51" s="12"/>
      <c r="F51" s="12"/>
      <c r="G51" s="12" t="s">
        <v>232</v>
      </c>
      <c r="H51" s="12" t="s">
        <v>116</v>
      </c>
      <c r="I51" s="12" t="s">
        <v>117</v>
      </c>
      <c r="J51" s="14">
        <v>0.67</v>
      </c>
      <c r="K51" s="7"/>
      <c r="L51" s="6">
        <f t="shared" si="5"/>
        <v>0.67</v>
      </c>
      <c r="M51" s="12"/>
      <c r="N51" s="12"/>
      <c r="O51" s="12"/>
      <c r="P51" s="12"/>
      <c r="Q51" s="9">
        <f t="shared" si="6"/>
        <v>0</v>
      </c>
      <c r="R51" s="12"/>
      <c r="S51" s="12">
        <v>187</v>
      </c>
      <c r="T51" s="32">
        <v>43</v>
      </c>
      <c r="U51" s="11"/>
      <c r="V51" s="12">
        <v>13</v>
      </c>
      <c r="W51" s="12">
        <v>2</v>
      </c>
      <c r="X51" s="12"/>
      <c r="Y51" s="12"/>
      <c r="Z51" s="12"/>
      <c r="AA51" s="12"/>
      <c r="AB51" s="12"/>
      <c r="AC51" s="12"/>
      <c r="AD51" s="12"/>
      <c r="AE51" s="12"/>
      <c r="AF51" s="12"/>
      <c r="AG51" s="12"/>
      <c r="AH51" s="12"/>
      <c r="AI51" s="12"/>
      <c r="AJ51" s="12">
        <v>88</v>
      </c>
      <c r="AK51" s="12">
        <v>99</v>
      </c>
      <c r="AL51" s="12"/>
      <c r="AM51" s="12"/>
      <c r="AN51" s="12"/>
      <c r="AO51" s="12"/>
      <c r="AP51" s="12"/>
      <c r="AQ51" s="12"/>
      <c r="AR51" s="12"/>
      <c r="AS51" s="12"/>
      <c r="AT51" s="12"/>
      <c r="AU51" s="12"/>
      <c r="AV51" s="12"/>
      <c r="AW51" s="5">
        <f t="shared" si="7"/>
        <v>2</v>
      </c>
      <c r="AX51" s="9">
        <f t="shared" si="8"/>
        <v>7.5</v>
      </c>
      <c r="AY51" s="12"/>
      <c r="AZ51" s="19">
        <f t="shared" si="9"/>
        <v>187</v>
      </c>
      <c r="BA51" s="12"/>
      <c r="BB51" s="12"/>
      <c r="BC51" s="12"/>
      <c r="BD51" s="12"/>
      <c r="BE51" s="12"/>
      <c r="BF51" s="10"/>
    </row>
    <row r="52" spans="1:58" ht="13.5">
      <c r="A52" s="11"/>
      <c r="B52" s="10">
        <v>52</v>
      </c>
      <c r="C52" s="11" t="s">
        <v>119</v>
      </c>
      <c r="D52" s="12">
        <v>5661</v>
      </c>
      <c r="E52" s="12"/>
      <c r="F52" s="12"/>
      <c r="G52" s="12" t="s">
        <v>233</v>
      </c>
      <c r="H52" s="12" t="s">
        <v>120</v>
      </c>
      <c r="I52" s="12" t="s">
        <v>121</v>
      </c>
      <c r="J52" s="14">
        <v>0.65</v>
      </c>
      <c r="K52" s="7"/>
      <c r="L52" s="6">
        <f t="shared" si="5"/>
        <v>0.65</v>
      </c>
      <c r="M52" s="12"/>
      <c r="N52" s="12"/>
      <c r="O52" s="12"/>
      <c r="P52" s="12"/>
      <c r="Q52" s="9">
        <f t="shared" si="6"/>
        <v>0</v>
      </c>
      <c r="R52" s="12"/>
      <c r="S52" s="12">
        <v>186</v>
      </c>
      <c r="T52" s="32">
        <v>44</v>
      </c>
      <c r="U52" s="11"/>
      <c r="V52" s="12">
        <v>6</v>
      </c>
      <c r="W52" s="12">
        <v>10</v>
      </c>
      <c r="X52" s="12"/>
      <c r="Y52" s="12"/>
      <c r="Z52" s="12"/>
      <c r="AA52" s="12"/>
      <c r="AB52" s="12"/>
      <c r="AC52" s="12"/>
      <c r="AD52" s="12"/>
      <c r="AE52" s="12"/>
      <c r="AF52" s="12"/>
      <c r="AG52" s="12"/>
      <c r="AH52" s="12"/>
      <c r="AI52" s="12"/>
      <c r="AJ52" s="12">
        <v>95</v>
      </c>
      <c r="AK52" s="12">
        <v>91</v>
      </c>
      <c r="AL52" s="12"/>
      <c r="AM52" s="12"/>
      <c r="AN52" s="12"/>
      <c r="AO52" s="12"/>
      <c r="AP52" s="12"/>
      <c r="AQ52" s="12"/>
      <c r="AR52" s="12"/>
      <c r="AS52" s="12"/>
      <c r="AT52" s="12"/>
      <c r="AU52" s="12"/>
      <c r="AV52" s="12"/>
      <c r="AW52" s="5">
        <f t="shared" si="7"/>
        <v>2</v>
      </c>
      <c r="AX52" s="9">
        <f t="shared" si="8"/>
        <v>8</v>
      </c>
      <c r="AY52" s="12"/>
      <c r="AZ52" s="19">
        <f t="shared" si="9"/>
        <v>186</v>
      </c>
      <c r="BA52" s="12"/>
      <c r="BB52" s="12"/>
      <c r="BC52" s="12"/>
      <c r="BD52" s="12"/>
      <c r="BE52" s="12"/>
      <c r="BF52" s="10"/>
    </row>
    <row r="53" spans="1:58" ht="13.5">
      <c r="A53" s="11"/>
      <c r="B53" s="10">
        <v>53</v>
      </c>
      <c r="C53" s="11" t="s">
        <v>122</v>
      </c>
      <c r="D53" s="12">
        <v>5951</v>
      </c>
      <c r="E53" s="12"/>
      <c r="F53" s="12"/>
      <c r="G53" s="12" t="s">
        <v>234</v>
      </c>
      <c r="H53" s="12" t="s">
        <v>120</v>
      </c>
      <c r="I53" s="12" t="s">
        <v>121</v>
      </c>
      <c r="J53" s="14">
        <v>0.65</v>
      </c>
      <c r="K53" s="7"/>
      <c r="L53" s="6">
        <f t="shared" si="5"/>
        <v>0.65</v>
      </c>
      <c r="M53" s="12"/>
      <c r="N53" s="12"/>
      <c r="O53" s="12"/>
      <c r="P53" s="12"/>
      <c r="Q53" s="9">
        <f t="shared" si="6"/>
        <v>0</v>
      </c>
      <c r="R53" s="12"/>
      <c r="S53" s="12">
        <v>184</v>
      </c>
      <c r="T53" s="32">
        <v>45</v>
      </c>
      <c r="U53" s="11"/>
      <c r="V53" s="12">
        <v>12</v>
      </c>
      <c r="W53" s="12">
        <v>6</v>
      </c>
      <c r="X53" s="12"/>
      <c r="Y53" s="12"/>
      <c r="Z53" s="12"/>
      <c r="AA53" s="12"/>
      <c r="AB53" s="12"/>
      <c r="AC53" s="12"/>
      <c r="AD53" s="12"/>
      <c r="AE53" s="12"/>
      <c r="AF53" s="12"/>
      <c r="AG53" s="12"/>
      <c r="AH53" s="12"/>
      <c r="AI53" s="12"/>
      <c r="AJ53" s="12">
        <v>89</v>
      </c>
      <c r="AK53" s="12">
        <v>95</v>
      </c>
      <c r="AL53" s="12"/>
      <c r="AM53" s="12"/>
      <c r="AN53" s="12"/>
      <c r="AO53" s="12"/>
      <c r="AP53" s="12"/>
      <c r="AQ53" s="12"/>
      <c r="AR53" s="12"/>
      <c r="AS53" s="12"/>
      <c r="AT53" s="12"/>
      <c r="AU53" s="12"/>
      <c r="AV53" s="12"/>
      <c r="AW53" s="5">
        <f t="shared" si="7"/>
        <v>2</v>
      </c>
      <c r="AX53" s="9">
        <f t="shared" si="8"/>
        <v>9</v>
      </c>
      <c r="AY53" s="12"/>
      <c r="AZ53" s="19">
        <f t="shared" si="9"/>
        <v>184</v>
      </c>
      <c r="BA53" s="12"/>
      <c r="BB53" s="12"/>
      <c r="BC53" s="12"/>
      <c r="BD53" s="12"/>
      <c r="BE53" s="12"/>
      <c r="BF53" s="10"/>
    </row>
    <row r="54" spans="1:58" ht="13.5">
      <c r="A54" s="11"/>
      <c r="B54" s="10">
        <v>54</v>
      </c>
      <c r="C54" s="11" t="s">
        <v>123</v>
      </c>
      <c r="D54" s="12">
        <v>5259</v>
      </c>
      <c r="E54" s="12"/>
      <c r="F54" s="12"/>
      <c r="G54" s="12" t="s">
        <v>6</v>
      </c>
      <c r="H54" s="12" t="s">
        <v>124</v>
      </c>
      <c r="I54" s="12" t="s">
        <v>125</v>
      </c>
      <c r="J54" s="14">
        <v>0.64</v>
      </c>
      <c r="K54" s="7"/>
      <c r="L54" s="6">
        <f t="shared" si="5"/>
        <v>0.64</v>
      </c>
      <c r="M54" s="12"/>
      <c r="N54" s="12"/>
      <c r="O54" s="12"/>
      <c r="P54" s="12"/>
      <c r="Q54" s="9">
        <f t="shared" si="6"/>
        <v>0</v>
      </c>
      <c r="R54" s="12"/>
      <c r="S54" s="12">
        <v>178</v>
      </c>
      <c r="T54" s="32">
        <v>46</v>
      </c>
      <c r="U54" s="11"/>
      <c r="V54" s="12">
        <v>8</v>
      </c>
      <c r="W54" s="12">
        <v>16</v>
      </c>
      <c r="X54" s="12"/>
      <c r="Y54" s="12"/>
      <c r="Z54" s="12"/>
      <c r="AA54" s="12"/>
      <c r="AB54" s="12"/>
      <c r="AC54" s="12"/>
      <c r="AD54" s="12"/>
      <c r="AE54" s="12"/>
      <c r="AF54" s="12"/>
      <c r="AG54" s="12"/>
      <c r="AH54" s="12"/>
      <c r="AI54" s="12"/>
      <c r="AJ54" s="12">
        <v>93</v>
      </c>
      <c r="AK54" s="12">
        <v>85</v>
      </c>
      <c r="AL54" s="12"/>
      <c r="AM54" s="12"/>
      <c r="AN54" s="12"/>
      <c r="AO54" s="12"/>
      <c r="AP54" s="12"/>
      <c r="AQ54" s="12"/>
      <c r="AR54" s="12"/>
      <c r="AS54" s="12"/>
      <c r="AT54" s="12"/>
      <c r="AU54" s="12"/>
      <c r="AV54" s="12"/>
      <c r="AW54" s="5">
        <f t="shared" si="7"/>
        <v>2</v>
      </c>
      <c r="AX54" s="9">
        <f t="shared" si="8"/>
        <v>12</v>
      </c>
      <c r="AY54" s="12"/>
      <c r="AZ54" s="19">
        <f t="shared" si="9"/>
        <v>178</v>
      </c>
      <c r="BA54" s="12"/>
      <c r="BB54" s="12"/>
      <c r="BC54" s="12"/>
      <c r="BD54" s="12"/>
      <c r="BE54" s="12"/>
      <c r="BF54" s="10"/>
    </row>
    <row r="55" spans="1:58" ht="13.5">
      <c r="A55" s="11"/>
      <c r="B55" s="10">
        <v>55</v>
      </c>
      <c r="C55" s="11" t="s">
        <v>126</v>
      </c>
      <c r="D55" s="12">
        <v>641</v>
      </c>
      <c r="E55" s="12"/>
      <c r="F55" s="12"/>
      <c r="G55" s="12" t="s">
        <v>8</v>
      </c>
      <c r="H55" s="12" t="s">
        <v>127</v>
      </c>
      <c r="I55" s="12" t="s">
        <v>10</v>
      </c>
      <c r="J55" s="14">
        <v>0.64</v>
      </c>
      <c r="K55" s="7"/>
      <c r="L55" s="6">
        <f t="shared" si="5"/>
        <v>0.64</v>
      </c>
      <c r="M55" s="12"/>
      <c r="N55" s="12"/>
      <c r="O55" s="12"/>
      <c r="P55" s="12"/>
      <c r="Q55" s="9">
        <f t="shared" si="6"/>
        <v>0</v>
      </c>
      <c r="R55" s="12"/>
      <c r="S55" s="12">
        <v>144</v>
      </c>
      <c r="T55" s="32">
        <v>50</v>
      </c>
      <c r="U55" s="11"/>
      <c r="V55" s="12"/>
      <c r="W55" s="12"/>
      <c r="X55" s="12"/>
      <c r="Y55" s="12" t="s">
        <v>218</v>
      </c>
      <c r="Z55" s="12">
        <v>22</v>
      </c>
      <c r="AA55" s="12"/>
      <c r="AB55" s="12"/>
      <c r="AC55" s="12"/>
      <c r="AD55" s="12"/>
      <c r="AE55" s="12"/>
      <c r="AF55" s="12"/>
      <c r="AG55" s="12"/>
      <c r="AH55" s="12"/>
      <c r="AI55" s="12"/>
      <c r="AJ55" s="12"/>
      <c r="AK55" s="12"/>
      <c r="AL55" s="12"/>
      <c r="AM55" s="12">
        <v>65</v>
      </c>
      <c r="AN55" s="12">
        <v>79</v>
      </c>
      <c r="AO55" s="12"/>
      <c r="AP55" s="12"/>
      <c r="AQ55" s="12"/>
      <c r="AR55" s="12"/>
      <c r="AS55" s="12"/>
      <c r="AT55" s="12"/>
      <c r="AU55" s="12"/>
      <c r="AV55" s="12"/>
      <c r="AW55" s="5">
        <f t="shared" si="7"/>
        <v>2</v>
      </c>
      <c r="AX55" s="9">
        <f t="shared" si="8"/>
        <v>22</v>
      </c>
      <c r="AY55" s="12"/>
      <c r="AZ55" s="19">
        <f t="shared" si="9"/>
        <v>144</v>
      </c>
      <c r="BA55" s="12"/>
      <c r="BB55" s="12"/>
      <c r="BC55" s="12"/>
      <c r="BD55" s="12"/>
      <c r="BE55" s="12"/>
      <c r="BF55" s="10"/>
    </row>
    <row r="56" spans="1:58" ht="13.5">
      <c r="A56" s="11"/>
      <c r="B56" s="10">
        <v>56</v>
      </c>
      <c r="C56" s="11" t="s">
        <v>128</v>
      </c>
      <c r="D56" s="12">
        <v>3397</v>
      </c>
      <c r="E56" s="12"/>
      <c r="F56" s="12"/>
      <c r="G56" s="12" t="s">
        <v>235</v>
      </c>
      <c r="H56" s="12" t="s">
        <v>129</v>
      </c>
      <c r="I56" s="12" t="s">
        <v>11</v>
      </c>
      <c r="J56" s="14">
        <v>0.72</v>
      </c>
      <c r="K56" s="7"/>
      <c r="L56" s="6">
        <f t="shared" si="5"/>
        <v>0.72</v>
      </c>
      <c r="M56" s="12"/>
      <c r="N56" s="12"/>
      <c r="O56" s="12"/>
      <c r="P56" s="12"/>
      <c r="Q56" s="9">
        <f t="shared" si="6"/>
        <v>0</v>
      </c>
      <c r="R56" s="12"/>
      <c r="S56" s="12">
        <v>97</v>
      </c>
      <c r="T56" s="32">
        <v>54</v>
      </c>
      <c r="U56" s="11"/>
      <c r="V56" s="12"/>
      <c r="W56" s="12"/>
      <c r="X56" s="12">
        <v>4</v>
      </c>
      <c r="Y56" s="12"/>
      <c r="Z56" s="12"/>
      <c r="AA56" s="12"/>
      <c r="AB56" s="12"/>
      <c r="AC56" s="12"/>
      <c r="AD56" s="12"/>
      <c r="AE56" s="12"/>
      <c r="AF56" s="12"/>
      <c r="AG56" s="12"/>
      <c r="AH56" s="12"/>
      <c r="AI56" s="12"/>
      <c r="AJ56" s="12"/>
      <c r="AK56" s="12"/>
      <c r="AL56" s="12">
        <v>97</v>
      </c>
      <c r="AM56" s="12"/>
      <c r="AN56" s="12"/>
      <c r="AO56" s="12"/>
      <c r="AP56" s="12"/>
      <c r="AQ56" s="12"/>
      <c r="AR56" s="12"/>
      <c r="AS56" s="12"/>
      <c r="AT56" s="12"/>
      <c r="AU56" s="12"/>
      <c r="AV56" s="12"/>
      <c r="AW56" s="5">
        <f t="shared" si="7"/>
        <v>1</v>
      </c>
      <c r="AX56" s="9">
        <f t="shared" si="8"/>
        <v>4</v>
      </c>
      <c r="AY56" s="12"/>
      <c r="AZ56" s="19">
        <f t="shared" si="9"/>
        <v>97</v>
      </c>
      <c r="BA56" s="12"/>
      <c r="BB56" s="12"/>
      <c r="BC56" s="12"/>
      <c r="BD56" s="12"/>
      <c r="BE56" s="12"/>
      <c r="BF56" s="10"/>
    </row>
    <row r="57" spans="1:58" ht="13.5">
      <c r="A57" s="11"/>
      <c r="B57" s="10">
        <v>57</v>
      </c>
      <c r="C57" s="11" t="s">
        <v>130</v>
      </c>
      <c r="D57" s="12">
        <v>747</v>
      </c>
      <c r="E57" s="12"/>
      <c r="F57" s="12"/>
      <c r="G57" s="12" t="s">
        <v>236</v>
      </c>
      <c r="H57" s="12" t="s">
        <v>131</v>
      </c>
      <c r="I57" s="12" t="s">
        <v>95</v>
      </c>
      <c r="J57" s="14">
        <v>0.6</v>
      </c>
      <c r="K57" s="7"/>
      <c r="L57" s="6">
        <f t="shared" si="5"/>
        <v>0.6</v>
      </c>
      <c r="M57" s="12"/>
      <c r="N57" s="12"/>
      <c r="O57" s="12"/>
      <c r="P57" s="12"/>
      <c r="Q57" s="9">
        <f t="shared" si="6"/>
        <v>0</v>
      </c>
      <c r="R57" s="12"/>
      <c r="S57" s="12">
        <v>166</v>
      </c>
      <c r="T57" s="32">
        <v>48</v>
      </c>
      <c r="U57" s="11"/>
      <c r="V57" s="12"/>
      <c r="W57" s="12"/>
      <c r="X57" s="12">
        <v>11</v>
      </c>
      <c r="Y57" s="12"/>
      <c r="Z57" s="12"/>
      <c r="AA57" s="12"/>
      <c r="AB57" s="12"/>
      <c r="AC57" s="12">
        <v>25</v>
      </c>
      <c r="AD57" s="12"/>
      <c r="AE57" s="12"/>
      <c r="AF57" s="12"/>
      <c r="AG57" s="12"/>
      <c r="AH57" s="12"/>
      <c r="AI57" s="12"/>
      <c r="AJ57" s="12"/>
      <c r="AK57" s="12"/>
      <c r="AL57" s="12">
        <v>90</v>
      </c>
      <c r="AM57" s="12"/>
      <c r="AN57" s="12"/>
      <c r="AO57" s="12"/>
      <c r="AP57" s="12"/>
      <c r="AQ57" s="12">
        <v>76</v>
      </c>
      <c r="AR57" s="12"/>
      <c r="AS57" s="12"/>
      <c r="AT57" s="12"/>
      <c r="AU57" s="12"/>
      <c r="AV57" s="12"/>
      <c r="AW57" s="5">
        <f t="shared" si="7"/>
        <v>2</v>
      </c>
      <c r="AX57" s="9">
        <f t="shared" si="8"/>
        <v>18</v>
      </c>
      <c r="AY57" s="12"/>
      <c r="AZ57" s="19">
        <f t="shared" si="9"/>
        <v>166</v>
      </c>
      <c r="BA57" s="12"/>
      <c r="BB57" s="12"/>
      <c r="BC57" s="12"/>
      <c r="BD57" s="12"/>
      <c r="BE57" s="12"/>
      <c r="BF57" s="10"/>
    </row>
    <row r="58" spans="1:58" ht="13.5">
      <c r="A58" s="11"/>
      <c r="B58" s="10">
        <v>58</v>
      </c>
      <c r="C58" s="11" t="s">
        <v>132</v>
      </c>
      <c r="D58" s="12">
        <v>3792</v>
      </c>
      <c r="E58" s="12"/>
      <c r="F58" s="12"/>
      <c r="G58" s="12" t="s">
        <v>237</v>
      </c>
      <c r="H58" s="12" t="s">
        <v>133</v>
      </c>
      <c r="I58" s="12" t="s">
        <v>134</v>
      </c>
      <c r="J58" s="14">
        <v>0.83</v>
      </c>
      <c r="K58" s="7"/>
      <c r="L58" s="6">
        <f t="shared" si="5"/>
        <v>0.83</v>
      </c>
      <c r="M58" s="12"/>
      <c r="N58" s="12"/>
      <c r="O58" s="12"/>
      <c r="P58" s="12"/>
      <c r="Q58" s="9">
        <f t="shared" si="6"/>
        <v>0</v>
      </c>
      <c r="R58" s="12"/>
      <c r="S58" s="12">
        <v>0</v>
      </c>
      <c r="T58" s="32"/>
      <c r="U58" s="11"/>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5">
        <f t="shared" si="7"/>
        <v>0</v>
      </c>
      <c r="AX58" s="9" t="e">
        <f t="shared" si="8"/>
        <v>#DIV/0!</v>
      </c>
      <c r="AY58" s="12"/>
      <c r="AZ58" s="19">
        <f t="shared" si="9"/>
        <v>0</v>
      </c>
      <c r="BA58" s="12"/>
      <c r="BB58" s="12"/>
      <c r="BC58" s="12"/>
      <c r="BD58" s="12"/>
      <c r="BE58" s="12"/>
      <c r="BF58" s="10"/>
    </row>
    <row r="59" spans="1:58" ht="13.5">
      <c r="A59" s="11"/>
      <c r="B59" s="10">
        <v>59</v>
      </c>
      <c r="C59" s="11" t="s">
        <v>135</v>
      </c>
      <c r="D59" s="12">
        <v>5611</v>
      </c>
      <c r="E59" s="12"/>
      <c r="F59" s="12"/>
      <c r="G59" s="12" t="s">
        <v>238</v>
      </c>
      <c r="H59" s="12" t="s">
        <v>136</v>
      </c>
      <c r="I59" s="12" t="s">
        <v>137</v>
      </c>
      <c r="J59" s="14">
        <v>0.76</v>
      </c>
      <c r="K59" s="7"/>
      <c r="L59" s="6">
        <f t="shared" si="5"/>
        <v>0.76</v>
      </c>
      <c r="M59" s="12"/>
      <c r="N59" s="12"/>
      <c r="O59" s="12"/>
      <c r="P59" s="12"/>
      <c r="Q59" s="9">
        <f t="shared" si="6"/>
        <v>0</v>
      </c>
      <c r="R59" s="12"/>
      <c r="S59" s="12">
        <v>0</v>
      </c>
      <c r="T59" s="32"/>
      <c r="U59" s="11"/>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5">
        <f t="shared" si="7"/>
        <v>0</v>
      </c>
      <c r="AX59" s="9" t="e">
        <f t="shared" si="8"/>
        <v>#DIV/0!</v>
      </c>
      <c r="AY59" s="12"/>
      <c r="AZ59" s="19">
        <f t="shared" si="9"/>
        <v>0</v>
      </c>
      <c r="BA59" s="12"/>
      <c r="BB59" s="12"/>
      <c r="BC59" s="12"/>
      <c r="BD59" s="12"/>
      <c r="BE59" s="12"/>
      <c r="BF59" s="10"/>
    </row>
    <row r="60" spans="1:58" ht="13.5">
      <c r="A60" s="11"/>
      <c r="B60" s="10">
        <v>60</v>
      </c>
      <c r="C60" s="11" t="s">
        <v>135</v>
      </c>
      <c r="D60" s="12">
        <v>2515</v>
      </c>
      <c r="E60" s="12"/>
      <c r="F60" s="12"/>
      <c r="G60" s="12" t="s">
        <v>7</v>
      </c>
      <c r="H60" s="12" t="s">
        <v>138</v>
      </c>
      <c r="I60" s="12" t="s">
        <v>139</v>
      </c>
      <c r="J60" s="14">
        <v>0.7</v>
      </c>
      <c r="K60" s="7"/>
      <c r="L60" s="6">
        <f t="shared" si="5"/>
        <v>0.7</v>
      </c>
      <c r="M60" s="12"/>
      <c r="N60" s="12"/>
      <c r="O60" s="12"/>
      <c r="P60" s="12"/>
      <c r="Q60" s="9">
        <f t="shared" si="6"/>
        <v>0</v>
      </c>
      <c r="R60" s="12"/>
      <c r="S60" s="12">
        <v>0</v>
      </c>
      <c r="T60" s="32"/>
      <c r="U60" s="11"/>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5">
        <f t="shared" si="7"/>
        <v>0</v>
      </c>
      <c r="AX60" s="9" t="e">
        <f t="shared" si="8"/>
        <v>#DIV/0!</v>
      </c>
      <c r="AY60" s="12"/>
      <c r="AZ60" s="19">
        <f t="shared" si="9"/>
        <v>0</v>
      </c>
      <c r="BA60" s="12"/>
      <c r="BB60" s="12"/>
      <c r="BC60" s="12"/>
      <c r="BD60" s="12"/>
      <c r="BE60" s="12"/>
      <c r="BF60" s="10"/>
    </row>
    <row r="61" spans="1:58" ht="13.5">
      <c r="A61" s="11"/>
      <c r="B61" s="10">
        <v>61</v>
      </c>
      <c r="C61" s="11" t="s">
        <v>140</v>
      </c>
      <c r="D61" s="12">
        <v>452</v>
      </c>
      <c r="E61" s="12"/>
      <c r="F61" s="12"/>
      <c r="G61" s="12" t="s">
        <v>9</v>
      </c>
      <c r="H61" s="12" t="s">
        <v>141</v>
      </c>
      <c r="I61" s="12" t="s">
        <v>142</v>
      </c>
      <c r="J61" s="14">
        <v>0.7</v>
      </c>
      <c r="K61" s="7"/>
      <c r="L61" s="6">
        <f t="shared" si="5"/>
        <v>0.7</v>
      </c>
      <c r="M61" s="12"/>
      <c r="N61" s="12"/>
      <c r="O61" s="12"/>
      <c r="P61" s="12"/>
      <c r="Q61" s="9">
        <f t="shared" si="6"/>
        <v>0</v>
      </c>
      <c r="R61" s="12"/>
      <c r="S61" s="12">
        <v>0</v>
      </c>
      <c r="T61" s="32"/>
      <c r="U61" s="11"/>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5">
        <f t="shared" si="7"/>
        <v>0</v>
      </c>
      <c r="AX61" s="9" t="e">
        <f t="shared" si="8"/>
        <v>#DIV/0!</v>
      </c>
      <c r="AY61" s="12"/>
      <c r="AZ61" s="19">
        <f t="shared" si="9"/>
        <v>0</v>
      </c>
      <c r="BA61" s="12"/>
      <c r="BB61" s="12"/>
      <c r="BC61" s="12"/>
      <c r="BD61" s="12"/>
      <c r="BE61" s="12"/>
      <c r="BF61" s="10"/>
    </row>
    <row r="62" spans="1:58" ht="13.5">
      <c r="A62" s="11"/>
      <c r="B62" s="10">
        <v>62</v>
      </c>
      <c r="C62" s="11" t="s">
        <v>143</v>
      </c>
      <c r="D62" s="12">
        <v>4261</v>
      </c>
      <c r="E62" s="12"/>
      <c r="F62" s="12"/>
      <c r="G62" s="12" t="s">
        <v>239</v>
      </c>
      <c r="H62" s="12" t="s">
        <v>144</v>
      </c>
      <c r="I62" s="12" t="s">
        <v>13</v>
      </c>
      <c r="J62" s="14">
        <v>0.64</v>
      </c>
      <c r="K62" s="7"/>
      <c r="L62" s="6">
        <f t="shared" si="5"/>
        <v>0.64</v>
      </c>
      <c r="M62" s="12"/>
      <c r="N62" s="12"/>
      <c r="O62" s="12"/>
      <c r="P62" s="12"/>
      <c r="Q62" s="9">
        <f t="shared" si="6"/>
        <v>0</v>
      </c>
      <c r="R62" s="12"/>
      <c r="S62" s="12">
        <v>0</v>
      </c>
      <c r="T62" s="32"/>
      <c r="U62" s="11"/>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5">
        <f t="shared" si="7"/>
        <v>0</v>
      </c>
      <c r="AX62" s="9" t="e">
        <f t="shared" si="8"/>
        <v>#DIV/0!</v>
      </c>
      <c r="AY62" s="12"/>
      <c r="AZ62" s="19">
        <f t="shared" si="9"/>
        <v>0</v>
      </c>
      <c r="BA62" s="12"/>
      <c r="BB62" s="12"/>
      <c r="BC62" s="12"/>
      <c r="BD62" s="12"/>
      <c r="BE62" s="12"/>
      <c r="BF62" s="10"/>
    </row>
    <row r="63" spans="1:58" ht="13.5">
      <c r="A63" s="11"/>
      <c r="B63" s="10">
        <v>63</v>
      </c>
      <c r="C63" s="11" t="s">
        <v>145</v>
      </c>
      <c r="D63" s="12">
        <v>4581</v>
      </c>
      <c r="E63" s="12"/>
      <c r="F63" s="12"/>
      <c r="G63" s="12" t="s">
        <v>240</v>
      </c>
      <c r="H63" s="12" t="s">
        <v>146</v>
      </c>
      <c r="I63" s="12" t="s">
        <v>11</v>
      </c>
      <c r="J63" s="14">
        <v>0.7</v>
      </c>
      <c r="K63" s="7"/>
      <c r="L63" s="6">
        <f t="shared" si="5"/>
        <v>0.7</v>
      </c>
      <c r="M63" s="12"/>
      <c r="N63" s="12"/>
      <c r="O63" s="12"/>
      <c r="P63" s="12"/>
      <c r="Q63" s="9">
        <f t="shared" si="6"/>
        <v>0</v>
      </c>
      <c r="R63" s="12"/>
      <c r="S63" s="12">
        <v>0</v>
      </c>
      <c r="T63" s="32"/>
      <c r="U63" s="11"/>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5">
        <f t="shared" si="7"/>
        <v>0</v>
      </c>
      <c r="AX63" s="9" t="e">
        <f t="shared" si="8"/>
        <v>#DIV/0!</v>
      </c>
      <c r="AY63" s="12"/>
      <c r="AZ63" s="19">
        <f t="shared" si="9"/>
        <v>0</v>
      </c>
      <c r="BA63" s="12"/>
      <c r="BB63" s="12"/>
      <c r="BC63" s="12"/>
      <c r="BD63" s="12"/>
      <c r="BE63" s="12"/>
      <c r="BF63" s="10"/>
    </row>
    <row r="64" spans="1:58" ht="13.5">
      <c r="A64" s="11"/>
      <c r="B64" s="10">
        <v>64</v>
      </c>
      <c r="C64" s="11" t="s">
        <v>147</v>
      </c>
      <c r="D64" s="12">
        <v>5134</v>
      </c>
      <c r="E64" s="12"/>
      <c r="F64" s="12"/>
      <c r="G64" s="12" t="s">
        <v>241</v>
      </c>
      <c r="H64" s="12" t="s">
        <v>148</v>
      </c>
      <c r="I64" s="12" t="s">
        <v>10</v>
      </c>
      <c r="J64" s="14">
        <v>0.68</v>
      </c>
      <c r="K64" s="7"/>
      <c r="L64" s="6">
        <f t="shared" si="5"/>
        <v>0.68</v>
      </c>
      <c r="M64" s="12"/>
      <c r="N64" s="12"/>
      <c r="O64" s="12"/>
      <c r="P64" s="12"/>
      <c r="Q64" s="9">
        <f t="shared" si="6"/>
        <v>0</v>
      </c>
      <c r="R64" s="12"/>
      <c r="S64" s="12">
        <v>99</v>
      </c>
      <c r="T64" s="32">
        <v>53</v>
      </c>
      <c r="U64" s="11"/>
      <c r="V64" s="12"/>
      <c r="W64" s="12"/>
      <c r="X64" s="12"/>
      <c r="Y64" s="12"/>
      <c r="Z64" s="12"/>
      <c r="AA64" s="12"/>
      <c r="AB64" s="12"/>
      <c r="AC64" s="12">
        <v>2</v>
      </c>
      <c r="AD64" s="12"/>
      <c r="AE64" s="12"/>
      <c r="AF64" s="12"/>
      <c r="AG64" s="12"/>
      <c r="AH64" s="12"/>
      <c r="AI64" s="12"/>
      <c r="AJ64" s="12"/>
      <c r="AK64" s="12"/>
      <c r="AL64" s="12"/>
      <c r="AM64" s="12"/>
      <c r="AN64" s="12"/>
      <c r="AO64" s="12"/>
      <c r="AP64" s="12"/>
      <c r="AQ64" s="12">
        <v>99</v>
      </c>
      <c r="AR64" s="12"/>
      <c r="AS64" s="12"/>
      <c r="AT64" s="12"/>
      <c r="AU64" s="12"/>
      <c r="AV64" s="12"/>
      <c r="AW64" s="5">
        <f t="shared" si="7"/>
        <v>1</v>
      </c>
      <c r="AX64" s="9">
        <f t="shared" si="8"/>
        <v>2</v>
      </c>
      <c r="AY64" s="12"/>
      <c r="AZ64" s="19">
        <f t="shared" si="9"/>
        <v>99</v>
      </c>
      <c r="BA64" s="12"/>
      <c r="BB64" s="12"/>
      <c r="BC64" s="12"/>
      <c r="BD64" s="12"/>
      <c r="BE64" s="12"/>
      <c r="BF64" s="10"/>
    </row>
    <row r="65" spans="1:58" ht="13.5">
      <c r="A65" s="11"/>
      <c r="B65" s="10">
        <v>65</v>
      </c>
      <c r="C65" s="11" t="s">
        <v>149</v>
      </c>
      <c r="D65" s="12">
        <v>2239</v>
      </c>
      <c r="E65" s="12"/>
      <c r="F65" s="12"/>
      <c r="G65" s="12" t="s">
        <v>242</v>
      </c>
      <c r="H65" s="12" t="s">
        <v>150</v>
      </c>
      <c r="I65" s="12" t="s">
        <v>111</v>
      </c>
      <c r="J65" s="14">
        <v>0.68</v>
      </c>
      <c r="K65" s="7"/>
      <c r="L65" s="6">
        <f aca="true" t="shared" si="10" ref="L65:L74">J65-K65*0.005</f>
        <v>0.68</v>
      </c>
      <c r="M65" s="12"/>
      <c r="N65" s="12"/>
      <c r="O65" s="12"/>
      <c r="P65" s="12"/>
      <c r="Q65" s="9">
        <f aca="true" t="shared" si="11" ref="Q65:Q74">L65*(N65*3600+O65*60+P65)</f>
        <v>0</v>
      </c>
      <c r="R65" s="12"/>
      <c r="S65" s="12">
        <v>0</v>
      </c>
      <c r="T65" s="32"/>
      <c r="U65" s="11"/>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5">
        <f aca="true" t="shared" si="12" ref="AW65:AW74">COUNT(AJ65:AV65)</f>
        <v>0</v>
      </c>
      <c r="AX65" s="9" t="e">
        <f aca="true" t="shared" si="13" ref="AX65:AX74">AVERAGE(V65:AH65)</f>
        <v>#DIV/0!</v>
      </c>
      <c r="AY65" s="12"/>
      <c r="AZ65" s="19">
        <f aca="true" t="shared" si="14" ref="AZ65:AZ74">AJ65+AK65+AL65+AM65+AN65+AO65+AP65+AQ65+AR65+AS65+AT65+AU65+AV65</f>
        <v>0</v>
      </c>
      <c r="BA65" s="12"/>
      <c r="BB65" s="12"/>
      <c r="BC65" s="12"/>
      <c r="BD65" s="12"/>
      <c r="BE65" s="12"/>
      <c r="BF65" s="10"/>
    </row>
    <row r="66" spans="1:58" ht="13.5">
      <c r="A66" s="11"/>
      <c r="B66" s="10">
        <v>66</v>
      </c>
      <c r="C66" s="11" t="s">
        <v>151</v>
      </c>
      <c r="D66" s="12">
        <v>545</v>
      </c>
      <c r="E66" s="12"/>
      <c r="F66" s="12"/>
      <c r="G66" s="12" t="s">
        <v>243</v>
      </c>
      <c r="H66" s="12" t="s">
        <v>152</v>
      </c>
      <c r="I66" s="12" t="s">
        <v>121</v>
      </c>
      <c r="J66" s="14">
        <v>0.67</v>
      </c>
      <c r="K66" s="7"/>
      <c r="L66" s="6">
        <f t="shared" si="10"/>
        <v>0.67</v>
      </c>
      <c r="M66" s="12"/>
      <c r="N66" s="12"/>
      <c r="O66" s="12"/>
      <c r="P66" s="12"/>
      <c r="Q66" s="9">
        <f t="shared" si="11"/>
        <v>0</v>
      </c>
      <c r="R66" s="12"/>
      <c r="S66" s="12">
        <v>92</v>
      </c>
      <c r="T66" s="32">
        <v>55</v>
      </c>
      <c r="U66" s="11"/>
      <c r="V66" s="12"/>
      <c r="W66" s="12"/>
      <c r="X66" s="12"/>
      <c r="Y66" s="12"/>
      <c r="Z66" s="12"/>
      <c r="AA66" s="12"/>
      <c r="AB66" s="12"/>
      <c r="AC66" s="12">
        <v>9</v>
      </c>
      <c r="AD66" s="12"/>
      <c r="AE66" s="12"/>
      <c r="AF66" s="12"/>
      <c r="AG66" s="12"/>
      <c r="AH66" s="12"/>
      <c r="AI66" s="12"/>
      <c r="AJ66" s="12"/>
      <c r="AK66" s="12"/>
      <c r="AL66" s="12"/>
      <c r="AM66" s="12"/>
      <c r="AN66" s="12"/>
      <c r="AO66" s="12"/>
      <c r="AP66" s="12"/>
      <c r="AQ66" s="12">
        <v>92</v>
      </c>
      <c r="AR66" s="12"/>
      <c r="AS66" s="12"/>
      <c r="AT66" s="12"/>
      <c r="AU66" s="12"/>
      <c r="AV66" s="12"/>
      <c r="AW66" s="5">
        <f t="shared" si="12"/>
        <v>1</v>
      </c>
      <c r="AX66" s="9">
        <f t="shared" si="13"/>
        <v>9</v>
      </c>
      <c r="AY66" s="12"/>
      <c r="AZ66" s="19">
        <f t="shared" si="14"/>
        <v>92</v>
      </c>
      <c r="BA66" s="12"/>
      <c r="BB66" s="12"/>
      <c r="BC66" s="12"/>
      <c r="BD66" s="12"/>
      <c r="BE66" s="12"/>
      <c r="BF66" s="10"/>
    </row>
    <row r="67" spans="1:58" ht="13.5">
      <c r="A67" s="11"/>
      <c r="B67" s="10">
        <v>67</v>
      </c>
      <c r="C67" s="11" t="s">
        <v>153</v>
      </c>
      <c r="D67" s="12">
        <v>1746</v>
      </c>
      <c r="E67" s="12"/>
      <c r="F67" s="12"/>
      <c r="G67" s="12" t="s">
        <v>244</v>
      </c>
      <c r="H67" s="12" t="s">
        <v>154</v>
      </c>
      <c r="I67" s="12" t="s">
        <v>15</v>
      </c>
      <c r="J67" s="14">
        <v>0.65</v>
      </c>
      <c r="K67" s="7"/>
      <c r="L67" s="6">
        <f t="shared" si="10"/>
        <v>0.65</v>
      </c>
      <c r="M67" s="12"/>
      <c r="N67" s="12"/>
      <c r="O67" s="12"/>
      <c r="P67" s="12"/>
      <c r="Q67" s="9">
        <f t="shared" si="11"/>
        <v>0</v>
      </c>
      <c r="R67" s="12"/>
      <c r="S67" s="12">
        <v>0</v>
      </c>
      <c r="T67" s="32"/>
      <c r="U67" s="11"/>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5">
        <f t="shared" si="12"/>
        <v>0</v>
      </c>
      <c r="AX67" s="9" t="e">
        <f t="shared" si="13"/>
        <v>#DIV/0!</v>
      </c>
      <c r="AY67" s="12"/>
      <c r="AZ67" s="19">
        <f t="shared" si="14"/>
        <v>0</v>
      </c>
      <c r="BA67" s="12"/>
      <c r="BB67" s="12"/>
      <c r="BC67" s="12"/>
      <c r="BD67" s="12"/>
      <c r="BE67" s="12"/>
      <c r="BF67" s="10"/>
    </row>
    <row r="68" spans="1:58" ht="13.5">
      <c r="A68" s="11"/>
      <c r="B68" s="10">
        <v>68</v>
      </c>
      <c r="C68" s="11" t="s">
        <v>155</v>
      </c>
      <c r="D68" s="12">
        <v>561</v>
      </c>
      <c r="E68" s="12"/>
      <c r="F68" s="12"/>
      <c r="G68" s="12" t="s">
        <v>245</v>
      </c>
      <c r="H68" s="12" t="s">
        <v>156</v>
      </c>
      <c r="I68" s="12" t="s">
        <v>10</v>
      </c>
      <c r="J68" s="14">
        <v>0.64</v>
      </c>
      <c r="K68" s="7"/>
      <c r="L68" s="6">
        <f t="shared" si="10"/>
        <v>0.64</v>
      </c>
      <c r="M68" s="12"/>
      <c r="N68" s="12"/>
      <c r="O68" s="12"/>
      <c r="P68" s="12"/>
      <c r="Q68" s="9">
        <f t="shared" si="11"/>
        <v>0</v>
      </c>
      <c r="R68" s="12"/>
      <c r="S68" s="12">
        <v>0</v>
      </c>
      <c r="T68" s="32"/>
      <c r="U68" s="11"/>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5">
        <f t="shared" si="12"/>
        <v>0</v>
      </c>
      <c r="AX68" s="9" t="e">
        <f t="shared" si="13"/>
        <v>#DIV/0!</v>
      </c>
      <c r="AY68" s="12"/>
      <c r="AZ68" s="19">
        <f t="shared" si="14"/>
        <v>0</v>
      </c>
      <c r="BA68" s="12"/>
      <c r="BB68" s="12"/>
      <c r="BC68" s="12"/>
      <c r="BD68" s="12"/>
      <c r="BE68" s="12"/>
      <c r="BF68" s="10"/>
    </row>
    <row r="69" spans="1:58" ht="13.5">
      <c r="A69" s="11"/>
      <c r="B69" s="10">
        <v>69</v>
      </c>
      <c r="C69" s="11" t="s">
        <v>157</v>
      </c>
      <c r="D69" s="12">
        <v>694</v>
      </c>
      <c r="E69" s="12"/>
      <c r="F69" s="12"/>
      <c r="G69" s="12" t="s">
        <v>246</v>
      </c>
      <c r="H69" s="12" t="s">
        <v>158</v>
      </c>
      <c r="I69" s="12" t="s">
        <v>159</v>
      </c>
      <c r="J69" s="14">
        <v>0.63</v>
      </c>
      <c r="K69" s="7"/>
      <c r="L69" s="6">
        <f t="shared" si="10"/>
        <v>0.63</v>
      </c>
      <c r="M69" s="12"/>
      <c r="N69" s="12"/>
      <c r="O69" s="12"/>
      <c r="P69" s="12"/>
      <c r="Q69" s="9">
        <f t="shared" si="11"/>
        <v>0</v>
      </c>
      <c r="R69" s="12"/>
      <c r="S69" s="12">
        <v>0</v>
      </c>
      <c r="T69" s="32"/>
      <c r="U69" s="11"/>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5">
        <f t="shared" si="12"/>
        <v>0</v>
      </c>
      <c r="AX69" s="9" t="e">
        <f t="shared" si="13"/>
        <v>#DIV/0!</v>
      </c>
      <c r="AY69" s="12"/>
      <c r="AZ69" s="19">
        <f t="shared" si="14"/>
        <v>0</v>
      </c>
      <c r="BA69" s="12"/>
      <c r="BB69" s="12"/>
      <c r="BC69" s="12"/>
      <c r="BD69" s="12"/>
      <c r="BE69" s="12"/>
      <c r="BF69" s="10"/>
    </row>
    <row r="70" spans="1:58" ht="13.5">
      <c r="A70" s="11"/>
      <c r="B70" s="10">
        <v>70</v>
      </c>
      <c r="C70" s="11" t="s">
        <v>160</v>
      </c>
      <c r="D70" s="12">
        <v>5238</v>
      </c>
      <c r="E70" s="12"/>
      <c r="F70" s="12"/>
      <c r="G70" s="12" t="s">
        <v>247</v>
      </c>
      <c r="H70" s="12" t="s">
        <v>120</v>
      </c>
      <c r="I70" s="12" t="s">
        <v>12</v>
      </c>
      <c r="J70" s="14">
        <v>0.62</v>
      </c>
      <c r="K70" s="7"/>
      <c r="L70" s="6">
        <f t="shared" si="10"/>
        <v>0.62</v>
      </c>
      <c r="M70" s="12"/>
      <c r="N70" s="12"/>
      <c r="O70" s="12"/>
      <c r="P70" s="12"/>
      <c r="Q70" s="9">
        <f t="shared" si="11"/>
        <v>0</v>
      </c>
      <c r="R70" s="12"/>
      <c r="S70" s="12">
        <v>65</v>
      </c>
      <c r="T70" s="32">
        <v>60</v>
      </c>
      <c r="U70" s="11"/>
      <c r="V70" s="12"/>
      <c r="W70" s="12"/>
      <c r="X70" s="12"/>
      <c r="Y70" s="12"/>
      <c r="Z70" s="12"/>
      <c r="AA70" s="12"/>
      <c r="AB70" s="12"/>
      <c r="AC70" s="12">
        <v>36</v>
      </c>
      <c r="AD70" s="12"/>
      <c r="AE70" s="12"/>
      <c r="AF70" s="12"/>
      <c r="AG70" s="12"/>
      <c r="AH70" s="12"/>
      <c r="AI70" s="12"/>
      <c r="AJ70" s="12"/>
      <c r="AK70" s="12"/>
      <c r="AL70" s="12"/>
      <c r="AM70" s="12"/>
      <c r="AN70" s="12"/>
      <c r="AO70" s="12"/>
      <c r="AP70" s="12"/>
      <c r="AQ70" s="12">
        <v>65</v>
      </c>
      <c r="AR70" s="12"/>
      <c r="AS70" s="12"/>
      <c r="AT70" s="12"/>
      <c r="AU70" s="12"/>
      <c r="AV70" s="12"/>
      <c r="AW70" s="5">
        <f t="shared" si="12"/>
        <v>1</v>
      </c>
      <c r="AX70" s="9">
        <f t="shared" si="13"/>
        <v>36</v>
      </c>
      <c r="AY70" s="12"/>
      <c r="AZ70" s="19">
        <f t="shared" si="14"/>
        <v>65</v>
      </c>
      <c r="BA70" s="12"/>
      <c r="BB70" s="12"/>
      <c r="BC70" s="12"/>
      <c r="BD70" s="12"/>
      <c r="BE70" s="12"/>
      <c r="BF70" s="10"/>
    </row>
    <row r="71" spans="1:58" ht="13.5">
      <c r="A71" s="11"/>
      <c r="B71" s="10">
        <v>71</v>
      </c>
      <c r="C71" s="11" t="s">
        <v>161</v>
      </c>
      <c r="D71" s="12">
        <v>1796</v>
      </c>
      <c r="E71" s="12"/>
      <c r="F71" s="12"/>
      <c r="G71" s="12" t="s">
        <v>248</v>
      </c>
      <c r="H71" s="12" t="s">
        <v>162</v>
      </c>
      <c r="I71" s="12" t="s">
        <v>18</v>
      </c>
      <c r="J71" s="14">
        <v>0.6</v>
      </c>
      <c r="K71" s="7"/>
      <c r="L71" s="6">
        <f t="shared" si="10"/>
        <v>0.6</v>
      </c>
      <c r="M71" s="12"/>
      <c r="N71" s="12"/>
      <c r="O71" s="12"/>
      <c r="P71" s="12"/>
      <c r="Q71" s="9">
        <f t="shared" si="11"/>
        <v>0</v>
      </c>
      <c r="R71" s="12"/>
      <c r="S71" s="12">
        <v>0</v>
      </c>
      <c r="T71" s="32"/>
      <c r="U71" s="11"/>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5">
        <f t="shared" si="12"/>
        <v>0</v>
      </c>
      <c r="AX71" s="9" t="e">
        <f t="shared" si="13"/>
        <v>#DIV/0!</v>
      </c>
      <c r="AY71" s="12"/>
      <c r="AZ71" s="19">
        <f t="shared" si="14"/>
        <v>0</v>
      </c>
      <c r="BA71" s="12"/>
      <c r="BB71" s="12"/>
      <c r="BC71" s="12"/>
      <c r="BD71" s="12"/>
      <c r="BE71" s="12"/>
      <c r="BF71" s="10"/>
    </row>
    <row r="72" spans="1:58" ht="13.5">
      <c r="A72" s="11"/>
      <c r="B72" s="10">
        <v>72</v>
      </c>
      <c r="C72" s="11" t="s">
        <v>163</v>
      </c>
      <c r="D72" s="12">
        <v>666</v>
      </c>
      <c r="E72" s="12"/>
      <c r="F72" s="12"/>
      <c r="G72" s="12" t="s">
        <v>249</v>
      </c>
      <c r="H72" s="12" t="s">
        <v>164</v>
      </c>
      <c r="I72" s="12" t="s">
        <v>165</v>
      </c>
      <c r="J72" s="14">
        <v>0.56</v>
      </c>
      <c r="K72" s="7"/>
      <c r="L72" s="6">
        <f t="shared" si="10"/>
        <v>0.56</v>
      </c>
      <c r="M72" s="12"/>
      <c r="N72" s="12"/>
      <c r="O72" s="12"/>
      <c r="P72" s="12"/>
      <c r="Q72" s="9">
        <f t="shared" si="11"/>
        <v>0</v>
      </c>
      <c r="R72" s="12"/>
      <c r="S72" s="12">
        <v>56</v>
      </c>
      <c r="T72" s="32">
        <v>62</v>
      </c>
      <c r="U72" s="11"/>
      <c r="V72" s="12"/>
      <c r="W72" s="12"/>
      <c r="X72" s="12"/>
      <c r="Y72" s="12"/>
      <c r="Z72" s="12"/>
      <c r="AA72" s="12"/>
      <c r="AB72" s="12"/>
      <c r="AC72" s="12">
        <v>45</v>
      </c>
      <c r="AD72" s="12"/>
      <c r="AE72" s="12"/>
      <c r="AF72" s="12"/>
      <c r="AG72" s="12"/>
      <c r="AH72" s="12"/>
      <c r="AI72" s="12"/>
      <c r="AJ72" s="12"/>
      <c r="AK72" s="12"/>
      <c r="AL72" s="12"/>
      <c r="AM72" s="12"/>
      <c r="AN72" s="12"/>
      <c r="AO72" s="12"/>
      <c r="AP72" s="12"/>
      <c r="AQ72" s="12">
        <v>56</v>
      </c>
      <c r="AR72" s="12"/>
      <c r="AS72" s="12"/>
      <c r="AT72" s="12"/>
      <c r="AU72" s="12"/>
      <c r="AV72" s="12"/>
      <c r="AW72" s="5">
        <f t="shared" si="12"/>
        <v>1</v>
      </c>
      <c r="AX72" s="9">
        <f t="shared" si="13"/>
        <v>45</v>
      </c>
      <c r="AY72" s="12"/>
      <c r="AZ72" s="19">
        <f t="shared" si="14"/>
        <v>56</v>
      </c>
      <c r="BA72" s="12"/>
      <c r="BB72" s="12"/>
      <c r="BC72" s="12"/>
      <c r="BD72" s="12"/>
      <c r="BE72" s="12"/>
      <c r="BF72" s="10"/>
    </row>
    <row r="73" spans="1:58" ht="13.5">
      <c r="A73" s="11"/>
      <c r="B73" s="10">
        <v>73</v>
      </c>
      <c r="C73" s="11" t="s">
        <v>166</v>
      </c>
      <c r="D73" s="12">
        <v>37</v>
      </c>
      <c r="E73" s="12"/>
      <c r="F73" s="12"/>
      <c r="G73" s="12" t="s">
        <v>250</v>
      </c>
      <c r="H73" s="12" t="s">
        <v>167</v>
      </c>
      <c r="I73" s="12" t="s">
        <v>13</v>
      </c>
      <c r="J73" s="14">
        <v>0.59</v>
      </c>
      <c r="K73" s="7"/>
      <c r="L73" s="6">
        <f t="shared" si="10"/>
        <v>0.59</v>
      </c>
      <c r="M73" s="12"/>
      <c r="N73" s="12"/>
      <c r="O73" s="12"/>
      <c r="P73" s="12"/>
      <c r="Q73" s="9">
        <f t="shared" si="11"/>
        <v>0</v>
      </c>
      <c r="R73" s="12"/>
      <c r="S73" s="12">
        <v>209</v>
      </c>
      <c r="T73" s="32">
        <v>41</v>
      </c>
      <c r="U73" s="11"/>
      <c r="V73" s="12"/>
      <c r="W73" s="12"/>
      <c r="X73" s="12"/>
      <c r="Y73" s="12">
        <v>16</v>
      </c>
      <c r="Z73" s="12">
        <v>32</v>
      </c>
      <c r="AA73" s="12"/>
      <c r="AB73" s="12"/>
      <c r="AC73" s="12">
        <v>46</v>
      </c>
      <c r="AD73" s="12"/>
      <c r="AE73" s="12"/>
      <c r="AF73" s="12"/>
      <c r="AG73" s="12"/>
      <c r="AH73" s="12"/>
      <c r="AI73" s="12"/>
      <c r="AJ73" s="12"/>
      <c r="AK73" s="12"/>
      <c r="AL73" s="12"/>
      <c r="AM73" s="12">
        <v>85</v>
      </c>
      <c r="AN73" s="12">
        <v>69</v>
      </c>
      <c r="AO73" s="12"/>
      <c r="AP73" s="12"/>
      <c r="AQ73" s="12">
        <v>55</v>
      </c>
      <c r="AR73" s="12"/>
      <c r="AS73" s="12"/>
      <c r="AT73" s="12"/>
      <c r="AU73" s="12"/>
      <c r="AV73" s="12"/>
      <c r="AW73" s="5">
        <f t="shared" si="12"/>
        <v>3</v>
      </c>
      <c r="AX73" s="9">
        <f t="shared" si="13"/>
        <v>31.333333333333332</v>
      </c>
      <c r="AY73" s="12"/>
      <c r="AZ73" s="19">
        <f t="shared" si="14"/>
        <v>209</v>
      </c>
      <c r="BA73" s="12"/>
      <c r="BB73" s="12"/>
      <c r="BC73" s="12"/>
      <c r="BD73" s="12"/>
      <c r="BE73" s="12"/>
      <c r="BF73" s="10"/>
    </row>
    <row r="74" spans="1:58" ht="13.5">
      <c r="A74" s="11"/>
      <c r="B74" s="10">
        <v>74</v>
      </c>
      <c r="C74" s="11" t="s">
        <v>168</v>
      </c>
      <c r="D74" s="12">
        <v>5544</v>
      </c>
      <c r="E74" s="12"/>
      <c r="F74" s="12"/>
      <c r="G74" s="12" t="s">
        <v>251</v>
      </c>
      <c r="H74" s="12" t="s">
        <v>169</v>
      </c>
      <c r="I74" s="12" t="s">
        <v>170</v>
      </c>
      <c r="J74" s="14">
        <v>0.83</v>
      </c>
      <c r="K74" s="7"/>
      <c r="L74" s="6">
        <f t="shared" si="10"/>
        <v>0.83</v>
      </c>
      <c r="M74" s="12"/>
      <c r="N74" s="12"/>
      <c r="O74" s="12"/>
      <c r="P74" s="12"/>
      <c r="Q74" s="9">
        <f t="shared" si="11"/>
        <v>0</v>
      </c>
      <c r="R74" s="12"/>
      <c r="S74" s="12">
        <v>79</v>
      </c>
      <c r="T74" s="32">
        <v>56</v>
      </c>
      <c r="U74" s="11"/>
      <c r="V74" s="12"/>
      <c r="W74" s="12"/>
      <c r="X74" s="12"/>
      <c r="Y74" s="12"/>
      <c r="Z74" s="12"/>
      <c r="AA74" s="12"/>
      <c r="AB74" s="12"/>
      <c r="AC74" s="12">
        <v>22</v>
      </c>
      <c r="AD74" s="12"/>
      <c r="AE74" s="12"/>
      <c r="AF74" s="12"/>
      <c r="AG74" s="12"/>
      <c r="AH74" s="12"/>
      <c r="AI74" s="12"/>
      <c r="AJ74" s="12"/>
      <c r="AK74" s="12"/>
      <c r="AL74" s="12"/>
      <c r="AM74" s="12"/>
      <c r="AN74" s="12"/>
      <c r="AO74" s="12"/>
      <c r="AP74" s="12"/>
      <c r="AQ74" s="12">
        <v>79</v>
      </c>
      <c r="AR74" s="12"/>
      <c r="AS74" s="12"/>
      <c r="AT74" s="12"/>
      <c r="AU74" s="12"/>
      <c r="AV74" s="12"/>
      <c r="AW74" s="5">
        <f t="shared" si="12"/>
        <v>1</v>
      </c>
      <c r="AX74" s="9">
        <f t="shared" si="13"/>
        <v>22</v>
      </c>
      <c r="AY74" s="12"/>
      <c r="AZ74" s="19">
        <f t="shared" si="14"/>
        <v>79</v>
      </c>
      <c r="BA74" s="12"/>
      <c r="BB74" s="12"/>
      <c r="BC74" s="12"/>
      <c r="BD74" s="12"/>
      <c r="BE74" s="12"/>
      <c r="BF74" s="10"/>
    </row>
  </sheetData>
  <sheetProtection/>
  <printOptions/>
  <pageMargins left="0.787" right="0.787"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AV43"/>
  <sheetViews>
    <sheetView tabSelected="1" view="pageBreakPreview" zoomScale="75" zoomScaleNormal="75" zoomScaleSheetLayoutView="75" zoomScalePageLayoutView="0" workbookViewId="0" topLeftCell="A1">
      <selection activeCell="AD15" sqref="AD15"/>
    </sheetView>
  </sheetViews>
  <sheetFormatPr defaultColWidth="9.00390625" defaultRowHeight="13.5"/>
  <cols>
    <col min="1" max="1" width="4.50390625" style="1" customWidth="1"/>
    <col min="2" max="2" width="16.875" style="1" customWidth="1"/>
    <col min="3" max="3" width="9.25390625" style="1" customWidth="1"/>
    <col min="4" max="5" width="6.875" style="1" customWidth="1"/>
    <col min="6" max="6" width="4.375" style="1" customWidth="1"/>
    <col min="7" max="7" width="2.75390625" style="1" customWidth="1"/>
    <col min="8" max="8" width="4.00390625" style="1" customWidth="1"/>
    <col min="9" max="9" width="4.50390625" style="1" customWidth="1"/>
    <col min="10" max="10" width="8.75390625" style="1" customWidth="1"/>
    <col min="11" max="11" width="4.125" style="1" customWidth="1"/>
    <col min="12" max="12" width="5.00390625" style="1" customWidth="1"/>
    <col min="13" max="13" width="4.375" style="1" customWidth="1"/>
    <col min="14" max="14" width="2.75390625" style="1" customWidth="1"/>
    <col min="15" max="15" width="4.25390625" style="1" customWidth="1"/>
    <col min="16" max="16" width="4.375" style="1" customWidth="1"/>
    <col min="17" max="17" width="8.875" style="1" customWidth="1"/>
    <col min="18" max="18" width="4.375" style="1" customWidth="1"/>
    <col min="19" max="21" width="5.375" style="1" customWidth="1"/>
    <col min="22" max="22" width="5.00390625" style="1" customWidth="1"/>
    <col min="23" max="16384" width="9.00390625" style="1" customWidth="1"/>
  </cols>
  <sheetData>
    <row r="1" spans="2:22" ht="15.75" customHeight="1" thickBot="1">
      <c r="B1" s="38"/>
      <c r="C1" s="1065"/>
      <c r="D1" s="1065"/>
      <c r="E1" s="1065"/>
      <c r="F1" s="1065"/>
      <c r="G1" s="1065"/>
      <c r="H1" s="1065"/>
      <c r="I1" s="1065"/>
      <c r="J1" s="1065"/>
      <c r="K1" s="1065"/>
      <c r="L1" s="1065"/>
      <c r="M1" s="1065"/>
      <c r="N1" s="1065"/>
      <c r="O1" s="1065"/>
      <c r="P1" s="1065"/>
      <c r="Q1" s="1065"/>
      <c r="R1" s="1065"/>
      <c r="S1" s="1065"/>
      <c r="T1" s="1065"/>
      <c r="U1" s="1065"/>
      <c r="V1" s="1065"/>
    </row>
    <row r="2" spans="1:22" ht="21" customHeight="1">
      <c r="A2" s="1060" t="s">
        <v>346</v>
      </c>
      <c r="B2" s="1061"/>
      <c r="C2" s="1046" t="s">
        <v>290</v>
      </c>
      <c r="D2" s="1047"/>
      <c r="E2" s="1047"/>
      <c r="F2" s="1047"/>
      <c r="G2" s="1047"/>
      <c r="H2" s="1047"/>
      <c r="I2" s="1047"/>
      <c r="J2" s="1047"/>
      <c r="K2" s="1047"/>
      <c r="L2" s="1047"/>
      <c r="M2" s="1047"/>
      <c r="N2" s="1047"/>
      <c r="O2" s="1047"/>
      <c r="P2" s="1048"/>
      <c r="Q2" s="1059" t="s">
        <v>746</v>
      </c>
      <c r="R2" s="1059"/>
      <c r="S2" s="1059"/>
      <c r="T2" s="1059"/>
      <c r="U2" s="1059"/>
      <c r="V2" s="1059"/>
    </row>
    <row r="3" spans="1:22" s="35" customFormat="1" ht="21" customHeight="1" thickBot="1">
      <c r="A3" s="1060"/>
      <c r="B3" s="1061"/>
      <c r="C3" s="1049"/>
      <c r="D3" s="1050"/>
      <c r="E3" s="1050"/>
      <c r="F3" s="1050"/>
      <c r="G3" s="1050"/>
      <c r="H3" s="1050"/>
      <c r="I3" s="1050"/>
      <c r="J3" s="1050"/>
      <c r="K3" s="1050"/>
      <c r="L3" s="1050"/>
      <c r="M3" s="1050"/>
      <c r="N3" s="1050"/>
      <c r="O3" s="1050"/>
      <c r="P3" s="1051"/>
      <c r="Q3" s="1052" t="s">
        <v>263</v>
      </c>
      <c r="R3" s="1052"/>
      <c r="S3" s="1052"/>
      <c r="T3" s="1052"/>
      <c r="U3" s="1052"/>
      <c r="V3" s="1052"/>
    </row>
    <row r="4" spans="1:22" s="35" customFormat="1" ht="26.25" customHeight="1" thickBot="1">
      <c r="A4" s="76"/>
      <c r="B4" s="89"/>
      <c r="C4" s="1045" t="s">
        <v>347</v>
      </c>
      <c r="D4" s="1045"/>
      <c r="E4" s="1045"/>
      <c r="F4" s="1045"/>
      <c r="G4" s="1045"/>
      <c r="H4" s="1045"/>
      <c r="I4" s="1045"/>
      <c r="J4" s="1045"/>
      <c r="K4" s="1045"/>
      <c r="L4" s="1045"/>
      <c r="M4" s="1045"/>
      <c r="N4" s="1045"/>
      <c r="O4" s="1045"/>
      <c r="P4" s="1045"/>
      <c r="Q4" s="1062" t="s">
        <v>291</v>
      </c>
      <c r="R4" s="1062"/>
      <c r="S4" s="1062"/>
      <c r="T4" s="1062"/>
      <c r="U4" s="1062"/>
      <c r="V4" s="1062"/>
    </row>
    <row r="5" spans="1:22" s="35" customFormat="1" ht="21" customHeight="1">
      <c r="A5" s="77" t="s">
        <v>257</v>
      </c>
      <c r="B5" s="1063" t="s">
        <v>255</v>
      </c>
      <c r="C5" s="1066" t="s">
        <v>256</v>
      </c>
      <c r="D5" s="1070" t="s">
        <v>254</v>
      </c>
      <c r="E5" s="1068" t="s">
        <v>252</v>
      </c>
      <c r="F5" s="1072" t="s">
        <v>264</v>
      </c>
      <c r="G5" s="1073"/>
      <c r="H5" s="1073"/>
      <c r="I5" s="1073"/>
      <c r="J5" s="1073"/>
      <c r="K5" s="1073"/>
      <c r="L5" s="1073"/>
      <c r="M5" s="1072" t="s">
        <v>265</v>
      </c>
      <c r="N5" s="1073"/>
      <c r="O5" s="1073"/>
      <c r="P5" s="1073"/>
      <c r="Q5" s="1073"/>
      <c r="R5" s="1073"/>
      <c r="S5" s="1073"/>
      <c r="T5" s="85" t="s">
        <v>266</v>
      </c>
      <c r="U5" s="1053" t="s">
        <v>287</v>
      </c>
      <c r="V5" s="1054"/>
    </row>
    <row r="6" spans="1:22" s="35" customFormat="1" ht="21" customHeight="1" thickBot="1">
      <c r="A6" s="78" t="s">
        <v>253</v>
      </c>
      <c r="B6" s="1064"/>
      <c r="C6" s="1067"/>
      <c r="D6" s="1071"/>
      <c r="E6" s="1069"/>
      <c r="F6" s="41" t="s">
        <v>258</v>
      </c>
      <c r="G6" s="39" t="s">
        <v>259</v>
      </c>
      <c r="H6" s="39" t="s">
        <v>260</v>
      </c>
      <c r="I6" s="39" t="s">
        <v>261</v>
      </c>
      <c r="J6" s="39" t="s">
        <v>262</v>
      </c>
      <c r="K6" s="39" t="s">
        <v>253</v>
      </c>
      <c r="L6" s="40" t="s">
        <v>267</v>
      </c>
      <c r="M6" s="41" t="s">
        <v>258</v>
      </c>
      <c r="N6" s="39" t="s">
        <v>259</v>
      </c>
      <c r="O6" s="39" t="s">
        <v>260</v>
      </c>
      <c r="P6" s="39" t="s">
        <v>261</v>
      </c>
      <c r="Q6" s="39" t="s">
        <v>262</v>
      </c>
      <c r="R6" s="39" t="s">
        <v>253</v>
      </c>
      <c r="S6" s="40" t="s">
        <v>267</v>
      </c>
      <c r="T6" s="86" t="s">
        <v>267</v>
      </c>
      <c r="U6" s="73" t="s">
        <v>2</v>
      </c>
      <c r="V6" s="79" t="s">
        <v>253</v>
      </c>
    </row>
    <row r="7" spans="1:22" ht="22.5" customHeight="1">
      <c r="A7" s="80">
        <v>1</v>
      </c>
      <c r="B7" s="67" t="s">
        <v>276</v>
      </c>
      <c r="C7" s="59" t="s">
        <v>308</v>
      </c>
      <c r="D7" s="60" t="s">
        <v>277</v>
      </c>
      <c r="E7" s="72">
        <v>0.7</v>
      </c>
      <c r="F7" s="90">
        <v>5</v>
      </c>
      <c r="G7" s="52">
        <v>0</v>
      </c>
      <c r="H7" s="52">
        <v>46</v>
      </c>
      <c r="I7" s="52">
        <v>37</v>
      </c>
      <c r="J7" s="44">
        <f aca="true" t="shared" si="0" ref="J7:J31">(G7*3600+H7*60+I7)*E7</f>
        <v>1957.8999999999999</v>
      </c>
      <c r="K7" s="52">
        <v>1</v>
      </c>
      <c r="L7" s="91">
        <v>25</v>
      </c>
      <c r="M7" s="90">
        <v>7</v>
      </c>
      <c r="N7" s="52">
        <v>0</v>
      </c>
      <c r="O7" s="43">
        <v>36</v>
      </c>
      <c r="P7" s="93">
        <v>22</v>
      </c>
      <c r="Q7" s="44">
        <f aca="true" t="shared" si="1" ref="Q7:Q26">(N7*3600+O7*60+P7)*E7</f>
        <v>1527.3999999999999</v>
      </c>
      <c r="R7" s="53">
        <v>2</v>
      </c>
      <c r="S7" s="94">
        <v>24</v>
      </c>
      <c r="T7" s="87">
        <f aca="true" t="shared" si="2" ref="T7:T31">L7+S7</f>
        <v>49</v>
      </c>
      <c r="U7" s="74">
        <v>100</v>
      </c>
      <c r="V7" s="81">
        <v>1</v>
      </c>
    </row>
    <row r="8" spans="1:46" s="35" customFormat="1" ht="22.5" customHeight="1">
      <c r="A8" s="82">
        <v>2</v>
      </c>
      <c r="B8" s="64" t="s">
        <v>326</v>
      </c>
      <c r="C8" s="61" t="s">
        <v>327</v>
      </c>
      <c r="D8" s="62" t="s">
        <v>295</v>
      </c>
      <c r="E8" s="70">
        <v>0.65</v>
      </c>
      <c r="F8" s="48">
        <v>14</v>
      </c>
      <c r="G8" s="45">
        <v>0</v>
      </c>
      <c r="H8" s="45">
        <v>51</v>
      </c>
      <c r="I8" s="45">
        <v>9</v>
      </c>
      <c r="J8" s="46">
        <f t="shared" si="0"/>
        <v>1994.8500000000001</v>
      </c>
      <c r="K8" s="47">
        <v>3</v>
      </c>
      <c r="L8" s="50">
        <v>23</v>
      </c>
      <c r="M8" s="48">
        <v>17</v>
      </c>
      <c r="N8" s="45">
        <v>0</v>
      </c>
      <c r="O8" s="45">
        <v>40</v>
      </c>
      <c r="P8" s="49">
        <v>9</v>
      </c>
      <c r="Q8" s="46">
        <f t="shared" si="1"/>
        <v>1565.8500000000001</v>
      </c>
      <c r="R8" s="49">
        <v>7</v>
      </c>
      <c r="S8" s="54">
        <v>19</v>
      </c>
      <c r="T8" s="88">
        <f t="shared" si="2"/>
        <v>42</v>
      </c>
      <c r="U8" s="75">
        <v>99</v>
      </c>
      <c r="V8" s="83">
        <v>2</v>
      </c>
      <c r="W8" s="36"/>
      <c r="X8" s="36"/>
      <c r="Y8" s="36"/>
      <c r="Z8" s="36"/>
      <c r="AA8" s="36"/>
      <c r="AB8" s="36"/>
      <c r="AC8" s="36"/>
      <c r="AD8" s="36"/>
      <c r="AE8" s="36"/>
      <c r="AF8" s="36"/>
      <c r="AG8" s="36"/>
      <c r="AH8" s="36"/>
      <c r="AI8" s="36"/>
      <c r="AJ8" s="36"/>
      <c r="AK8" s="36"/>
      <c r="AL8" s="36"/>
      <c r="AM8" s="36"/>
      <c r="AN8" s="36"/>
      <c r="AO8" s="36"/>
      <c r="AP8" s="36"/>
      <c r="AQ8" s="36"/>
      <c r="AR8" s="36"/>
      <c r="AS8" s="36"/>
      <c r="AT8" s="36"/>
    </row>
    <row r="9" spans="1:22" ht="22.5" customHeight="1">
      <c r="A9" s="82">
        <v>3</v>
      </c>
      <c r="B9" s="68" t="s">
        <v>282</v>
      </c>
      <c r="C9" s="61" t="s">
        <v>330</v>
      </c>
      <c r="D9" s="62" t="s">
        <v>295</v>
      </c>
      <c r="E9" s="69">
        <v>0.65</v>
      </c>
      <c r="F9" s="51">
        <v>17</v>
      </c>
      <c r="G9" s="47">
        <v>0</v>
      </c>
      <c r="H9" s="45">
        <v>52</v>
      </c>
      <c r="I9" s="47">
        <v>15</v>
      </c>
      <c r="J9" s="46">
        <f t="shared" si="0"/>
        <v>2037.75</v>
      </c>
      <c r="K9" s="47">
        <v>7</v>
      </c>
      <c r="L9" s="50">
        <v>19</v>
      </c>
      <c r="M9" s="51">
        <v>14</v>
      </c>
      <c r="N9" s="45">
        <v>0</v>
      </c>
      <c r="O9" s="45">
        <v>39</v>
      </c>
      <c r="P9" s="37">
        <v>36</v>
      </c>
      <c r="Q9" s="46">
        <f t="shared" si="1"/>
        <v>1544.4</v>
      </c>
      <c r="R9" s="49">
        <v>5</v>
      </c>
      <c r="S9" s="54">
        <v>21</v>
      </c>
      <c r="T9" s="88">
        <f t="shared" si="2"/>
        <v>40</v>
      </c>
      <c r="U9" s="75">
        <v>98</v>
      </c>
      <c r="V9" s="83">
        <v>3</v>
      </c>
    </row>
    <row r="10" spans="1:46" s="35" customFormat="1" ht="22.5" customHeight="1">
      <c r="A10" s="82">
        <v>4</v>
      </c>
      <c r="B10" s="64" t="s">
        <v>271</v>
      </c>
      <c r="C10" s="61" t="s">
        <v>294</v>
      </c>
      <c r="D10" s="62" t="s">
        <v>295</v>
      </c>
      <c r="E10" s="69">
        <v>0.77</v>
      </c>
      <c r="F10" s="51">
        <v>3</v>
      </c>
      <c r="G10" s="47">
        <v>0</v>
      </c>
      <c r="H10" s="47">
        <v>45</v>
      </c>
      <c r="I10" s="47">
        <v>19</v>
      </c>
      <c r="J10" s="46">
        <f t="shared" si="0"/>
        <v>2093.63</v>
      </c>
      <c r="K10" s="47">
        <v>11</v>
      </c>
      <c r="L10" s="50">
        <v>15</v>
      </c>
      <c r="M10" s="51">
        <v>2</v>
      </c>
      <c r="N10" s="47">
        <v>0</v>
      </c>
      <c r="O10" s="47">
        <v>32</v>
      </c>
      <c r="P10" s="37">
        <v>31</v>
      </c>
      <c r="Q10" s="46">
        <f t="shared" si="1"/>
        <v>1502.27</v>
      </c>
      <c r="R10" s="49">
        <v>1</v>
      </c>
      <c r="S10" s="54">
        <v>25</v>
      </c>
      <c r="T10" s="88">
        <f t="shared" si="2"/>
        <v>40</v>
      </c>
      <c r="U10" s="75">
        <v>97</v>
      </c>
      <c r="V10" s="83">
        <v>4</v>
      </c>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row>
    <row r="11" spans="1:46" s="35" customFormat="1" ht="22.5" customHeight="1">
      <c r="A11" s="82">
        <v>5</v>
      </c>
      <c r="B11" s="65" t="s">
        <v>328</v>
      </c>
      <c r="C11" s="61" t="s">
        <v>329</v>
      </c>
      <c r="D11" s="62" t="s">
        <v>295</v>
      </c>
      <c r="E11" s="69">
        <v>0.65</v>
      </c>
      <c r="F11" s="51">
        <v>15</v>
      </c>
      <c r="G11" s="47">
        <v>0</v>
      </c>
      <c r="H11" s="45">
        <v>51</v>
      </c>
      <c r="I11" s="47">
        <v>10</v>
      </c>
      <c r="J11" s="46">
        <f t="shared" si="0"/>
        <v>1995.5</v>
      </c>
      <c r="K11" s="47">
        <v>4</v>
      </c>
      <c r="L11" s="50">
        <v>22</v>
      </c>
      <c r="M11" s="51">
        <v>19</v>
      </c>
      <c r="N11" s="45">
        <v>0</v>
      </c>
      <c r="O11" s="45">
        <v>41</v>
      </c>
      <c r="P11" s="37">
        <v>27</v>
      </c>
      <c r="Q11" s="46">
        <f t="shared" si="1"/>
        <v>1616.55</v>
      </c>
      <c r="R11" s="49">
        <v>13</v>
      </c>
      <c r="S11" s="54">
        <v>13</v>
      </c>
      <c r="T11" s="88">
        <f t="shared" si="2"/>
        <v>35</v>
      </c>
      <c r="U11" s="75">
        <v>96</v>
      </c>
      <c r="V11" s="83">
        <v>5</v>
      </c>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row>
    <row r="12" spans="1:22" ht="22.5" customHeight="1">
      <c r="A12" s="82">
        <v>6</v>
      </c>
      <c r="B12" s="64" t="s">
        <v>332</v>
      </c>
      <c r="C12" s="63" t="s">
        <v>329</v>
      </c>
      <c r="D12" s="62" t="s">
        <v>269</v>
      </c>
      <c r="E12" s="69">
        <v>0.62</v>
      </c>
      <c r="F12" s="51">
        <v>22</v>
      </c>
      <c r="G12" s="47">
        <v>0</v>
      </c>
      <c r="H12" s="45">
        <v>56</v>
      </c>
      <c r="I12" s="47">
        <v>37</v>
      </c>
      <c r="J12" s="46">
        <f t="shared" si="0"/>
        <v>2106.14</v>
      </c>
      <c r="K12" s="47">
        <v>12</v>
      </c>
      <c r="L12" s="50">
        <v>14</v>
      </c>
      <c r="M12" s="51">
        <v>21</v>
      </c>
      <c r="N12" s="45">
        <v>0</v>
      </c>
      <c r="O12" s="45">
        <v>41</v>
      </c>
      <c r="P12" s="37">
        <v>35</v>
      </c>
      <c r="Q12" s="46">
        <f t="shared" si="1"/>
        <v>1546.9</v>
      </c>
      <c r="R12" s="49">
        <v>6</v>
      </c>
      <c r="S12" s="54">
        <v>20</v>
      </c>
      <c r="T12" s="88">
        <f t="shared" si="2"/>
        <v>34</v>
      </c>
      <c r="U12" s="75">
        <v>95</v>
      </c>
      <c r="V12" s="83">
        <v>6</v>
      </c>
    </row>
    <row r="13" spans="1:46" s="35" customFormat="1" ht="22.5" customHeight="1">
      <c r="A13" s="82">
        <v>7</v>
      </c>
      <c r="B13" s="64" t="s">
        <v>310</v>
      </c>
      <c r="C13" s="61" t="s">
        <v>311</v>
      </c>
      <c r="D13" s="62" t="s">
        <v>312</v>
      </c>
      <c r="E13" s="69">
        <v>0.71</v>
      </c>
      <c r="F13" s="48">
        <v>10</v>
      </c>
      <c r="G13" s="45">
        <v>0</v>
      </c>
      <c r="H13" s="47">
        <v>48</v>
      </c>
      <c r="I13" s="47">
        <v>53</v>
      </c>
      <c r="J13" s="46">
        <f t="shared" si="0"/>
        <v>2082.43</v>
      </c>
      <c r="K13" s="47">
        <v>10</v>
      </c>
      <c r="L13" s="50">
        <v>16</v>
      </c>
      <c r="M13" s="48">
        <v>10</v>
      </c>
      <c r="N13" s="45">
        <v>0</v>
      </c>
      <c r="O13" s="47">
        <v>36</v>
      </c>
      <c r="P13" s="37">
        <v>50</v>
      </c>
      <c r="Q13" s="46">
        <f t="shared" si="1"/>
        <v>1569.1</v>
      </c>
      <c r="R13" s="49">
        <v>8</v>
      </c>
      <c r="S13" s="54">
        <v>18</v>
      </c>
      <c r="T13" s="88">
        <f t="shared" si="2"/>
        <v>34</v>
      </c>
      <c r="U13" s="75">
        <v>94</v>
      </c>
      <c r="V13" s="83">
        <v>7</v>
      </c>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row>
    <row r="14" spans="1:46" s="35" customFormat="1" ht="22.5" customHeight="1">
      <c r="A14" s="82">
        <v>8</v>
      </c>
      <c r="B14" s="64" t="s">
        <v>293</v>
      </c>
      <c r="C14" s="61" t="s">
        <v>294</v>
      </c>
      <c r="D14" s="62" t="s">
        <v>295</v>
      </c>
      <c r="E14" s="69">
        <v>0.81</v>
      </c>
      <c r="F14" s="48">
        <v>1</v>
      </c>
      <c r="G14" s="45">
        <v>0</v>
      </c>
      <c r="H14" s="45">
        <v>42</v>
      </c>
      <c r="I14" s="45">
        <v>1</v>
      </c>
      <c r="J14" s="46">
        <f t="shared" si="0"/>
        <v>2042.0100000000002</v>
      </c>
      <c r="K14" s="47">
        <v>8</v>
      </c>
      <c r="L14" s="50">
        <v>18</v>
      </c>
      <c r="M14" s="48">
        <v>4</v>
      </c>
      <c r="N14" s="45">
        <v>0</v>
      </c>
      <c r="O14" s="47">
        <v>32</v>
      </c>
      <c r="P14" s="37">
        <v>43</v>
      </c>
      <c r="Q14" s="46">
        <f t="shared" si="1"/>
        <v>1590.0300000000002</v>
      </c>
      <c r="R14" s="49">
        <v>10</v>
      </c>
      <c r="S14" s="54">
        <v>16</v>
      </c>
      <c r="T14" s="88">
        <f t="shared" si="2"/>
        <v>34</v>
      </c>
      <c r="U14" s="75">
        <v>93</v>
      </c>
      <c r="V14" s="83">
        <v>8</v>
      </c>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row>
    <row r="15" spans="1:46" s="35" customFormat="1" ht="22.5" customHeight="1">
      <c r="A15" s="82">
        <v>9</v>
      </c>
      <c r="B15" s="64" t="s">
        <v>321</v>
      </c>
      <c r="C15" s="63" t="s">
        <v>322</v>
      </c>
      <c r="D15" s="62" t="s">
        <v>305</v>
      </c>
      <c r="E15" s="84">
        <v>0.68</v>
      </c>
      <c r="F15" s="51">
        <v>11</v>
      </c>
      <c r="G15" s="47">
        <v>0</v>
      </c>
      <c r="H15" s="45">
        <v>49</v>
      </c>
      <c r="I15" s="47">
        <v>6</v>
      </c>
      <c r="J15" s="46">
        <f t="shared" si="0"/>
        <v>2003.2800000000002</v>
      </c>
      <c r="K15" s="47">
        <v>5</v>
      </c>
      <c r="L15" s="50">
        <v>21</v>
      </c>
      <c r="M15" s="51">
        <v>16</v>
      </c>
      <c r="N15" s="45">
        <v>0</v>
      </c>
      <c r="O15" s="45">
        <v>39</v>
      </c>
      <c r="P15" s="37">
        <v>57</v>
      </c>
      <c r="Q15" s="46">
        <f t="shared" si="1"/>
        <v>1629.96</v>
      </c>
      <c r="R15" s="49">
        <v>14</v>
      </c>
      <c r="S15" s="54">
        <v>12</v>
      </c>
      <c r="T15" s="88">
        <f t="shared" si="2"/>
        <v>33</v>
      </c>
      <c r="U15" s="75">
        <v>92</v>
      </c>
      <c r="V15" s="83">
        <v>9</v>
      </c>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row>
    <row r="16" spans="1:46" s="35" customFormat="1" ht="22.5" customHeight="1">
      <c r="A16" s="82">
        <v>10</v>
      </c>
      <c r="B16" s="64" t="s">
        <v>307</v>
      </c>
      <c r="C16" s="61" t="s">
        <v>308</v>
      </c>
      <c r="D16" s="62" t="s">
        <v>273</v>
      </c>
      <c r="E16" s="69">
        <v>0.73</v>
      </c>
      <c r="F16" s="51">
        <v>6</v>
      </c>
      <c r="G16" s="47">
        <v>0</v>
      </c>
      <c r="H16" s="47">
        <v>46</v>
      </c>
      <c r="I16" s="47">
        <v>46</v>
      </c>
      <c r="J16" s="46">
        <f t="shared" si="0"/>
        <v>2048.38</v>
      </c>
      <c r="K16" s="47">
        <v>9</v>
      </c>
      <c r="L16" s="50">
        <v>17</v>
      </c>
      <c r="M16" s="51">
        <v>9</v>
      </c>
      <c r="N16" s="45">
        <v>0</v>
      </c>
      <c r="O16" s="47">
        <v>36</v>
      </c>
      <c r="P16" s="37">
        <v>42</v>
      </c>
      <c r="Q16" s="46">
        <f t="shared" si="1"/>
        <v>1607.46</v>
      </c>
      <c r="R16" s="49">
        <v>11</v>
      </c>
      <c r="S16" s="54">
        <v>15</v>
      </c>
      <c r="T16" s="88">
        <f t="shared" si="2"/>
        <v>32</v>
      </c>
      <c r="U16" s="75">
        <v>91</v>
      </c>
      <c r="V16" s="83">
        <v>10</v>
      </c>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row>
    <row r="17" spans="1:46" s="35" customFormat="1" ht="22.5" customHeight="1">
      <c r="A17" s="82">
        <v>11</v>
      </c>
      <c r="B17" s="64" t="s">
        <v>334</v>
      </c>
      <c r="C17" s="63" t="s">
        <v>329</v>
      </c>
      <c r="D17" s="62" t="s">
        <v>295</v>
      </c>
      <c r="E17" s="69">
        <v>0.64</v>
      </c>
      <c r="F17" s="51">
        <v>19</v>
      </c>
      <c r="G17" s="47">
        <v>0</v>
      </c>
      <c r="H17" s="45">
        <v>52</v>
      </c>
      <c r="I17" s="47">
        <v>41</v>
      </c>
      <c r="J17" s="46">
        <f t="shared" si="0"/>
        <v>2023.04</v>
      </c>
      <c r="K17" s="47">
        <v>6</v>
      </c>
      <c r="L17" s="50">
        <v>20</v>
      </c>
      <c r="M17" s="51">
        <v>23</v>
      </c>
      <c r="N17" s="45">
        <v>0</v>
      </c>
      <c r="O17" s="45">
        <v>44</v>
      </c>
      <c r="P17" s="37">
        <v>19</v>
      </c>
      <c r="Q17" s="46">
        <f t="shared" si="1"/>
        <v>1701.76</v>
      </c>
      <c r="R17" s="49">
        <v>16</v>
      </c>
      <c r="S17" s="54">
        <v>10</v>
      </c>
      <c r="T17" s="88">
        <f t="shared" si="2"/>
        <v>30</v>
      </c>
      <c r="U17" s="75">
        <v>90</v>
      </c>
      <c r="V17" s="83">
        <v>11</v>
      </c>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row>
    <row r="18" spans="1:46" s="35" customFormat="1" ht="22.5" customHeight="1">
      <c r="A18" s="82">
        <v>12</v>
      </c>
      <c r="B18" s="64" t="s">
        <v>302</v>
      </c>
      <c r="C18" s="61" t="s">
        <v>303</v>
      </c>
      <c r="D18" s="62" t="s">
        <v>295</v>
      </c>
      <c r="E18" s="69">
        <v>0.76</v>
      </c>
      <c r="F18" s="51">
        <v>2</v>
      </c>
      <c r="G18" s="47">
        <v>0</v>
      </c>
      <c r="H18" s="47">
        <v>42</v>
      </c>
      <c r="I18" s="47">
        <v>57</v>
      </c>
      <c r="J18" s="46">
        <f t="shared" si="0"/>
        <v>1958.52</v>
      </c>
      <c r="K18" s="47">
        <v>2</v>
      </c>
      <c r="L18" s="50">
        <v>24</v>
      </c>
      <c r="M18" s="51">
        <v>13</v>
      </c>
      <c r="N18" s="45">
        <v>0</v>
      </c>
      <c r="O18" s="47">
        <v>39</v>
      </c>
      <c r="P18" s="37">
        <v>16</v>
      </c>
      <c r="Q18" s="46">
        <f t="shared" si="1"/>
        <v>1790.56</v>
      </c>
      <c r="R18" s="49">
        <v>22</v>
      </c>
      <c r="S18" s="54">
        <v>4</v>
      </c>
      <c r="T18" s="88">
        <f t="shared" si="2"/>
        <v>28</v>
      </c>
      <c r="U18" s="75">
        <v>89</v>
      </c>
      <c r="V18" s="83">
        <v>12</v>
      </c>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row>
    <row r="19" spans="1:48" s="35" customFormat="1" ht="22.5" customHeight="1">
      <c r="A19" s="82">
        <v>13</v>
      </c>
      <c r="B19" s="64" t="s">
        <v>268</v>
      </c>
      <c r="C19" s="61" t="s">
        <v>292</v>
      </c>
      <c r="D19" s="62" t="s">
        <v>269</v>
      </c>
      <c r="E19" s="69">
        <v>0.83</v>
      </c>
      <c r="F19" s="51">
        <v>7</v>
      </c>
      <c r="G19" s="47">
        <v>0</v>
      </c>
      <c r="H19" s="47">
        <v>46</v>
      </c>
      <c r="I19" s="47">
        <v>49</v>
      </c>
      <c r="J19" s="46">
        <f t="shared" si="0"/>
        <v>2331.47</v>
      </c>
      <c r="K19" s="47">
        <v>20</v>
      </c>
      <c r="L19" s="50">
        <v>6</v>
      </c>
      <c r="M19" s="51">
        <v>1</v>
      </c>
      <c r="N19" s="47">
        <v>0</v>
      </c>
      <c r="O19" s="45">
        <v>30</v>
      </c>
      <c r="P19" s="49">
        <v>56</v>
      </c>
      <c r="Q19" s="46">
        <f t="shared" si="1"/>
        <v>1540.48</v>
      </c>
      <c r="R19" s="49">
        <v>4</v>
      </c>
      <c r="S19" s="54">
        <v>22</v>
      </c>
      <c r="T19" s="88">
        <f t="shared" si="2"/>
        <v>28</v>
      </c>
      <c r="U19" s="75">
        <v>88</v>
      </c>
      <c r="V19" s="83">
        <v>13</v>
      </c>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row>
    <row r="20" spans="1:44" s="35" customFormat="1" ht="22.5" customHeight="1">
      <c r="A20" s="82">
        <v>14</v>
      </c>
      <c r="B20" s="64" t="s">
        <v>288</v>
      </c>
      <c r="C20" s="61" t="s">
        <v>289</v>
      </c>
      <c r="D20" s="62" t="s">
        <v>273</v>
      </c>
      <c r="E20" s="69">
        <v>0.81</v>
      </c>
      <c r="F20" s="51">
        <v>4</v>
      </c>
      <c r="G20" s="47">
        <v>0</v>
      </c>
      <c r="H20" s="47">
        <v>45</v>
      </c>
      <c r="I20" s="47">
        <v>21</v>
      </c>
      <c r="J20" s="46">
        <f t="shared" si="0"/>
        <v>2204.01</v>
      </c>
      <c r="K20" s="47">
        <v>16</v>
      </c>
      <c r="L20" s="50">
        <v>10</v>
      </c>
      <c r="M20" s="51">
        <v>3</v>
      </c>
      <c r="N20" s="47">
        <v>0</v>
      </c>
      <c r="O20" s="45">
        <v>32</v>
      </c>
      <c r="P20" s="49">
        <v>41</v>
      </c>
      <c r="Q20" s="46">
        <f t="shared" si="1"/>
        <v>1588.41</v>
      </c>
      <c r="R20" s="49">
        <v>9</v>
      </c>
      <c r="S20" s="54">
        <v>17</v>
      </c>
      <c r="T20" s="88">
        <f t="shared" si="2"/>
        <v>27</v>
      </c>
      <c r="U20" s="75">
        <v>87</v>
      </c>
      <c r="V20" s="83">
        <v>15</v>
      </c>
      <c r="W20" s="36"/>
      <c r="X20" s="36"/>
      <c r="Y20" s="36"/>
      <c r="Z20" s="36"/>
      <c r="AA20" s="36"/>
      <c r="AB20" s="36"/>
      <c r="AC20" s="36"/>
      <c r="AD20" s="36"/>
      <c r="AE20" s="36"/>
      <c r="AF20" s="36"/>
      <c r="AG20" s="36"/>
      <c r="AH20" s="36"/>
      <c r="AI20" s="36"/>
      <c r="AJ20" s="36"/>
      <c r="AK20" s="36"/>
      <c r="AL20" s="36"/>
      <c r="AM20" s="36"/>
      <c r="AN20" s="36"/>
      <c r="AO20" s="36"/>
      <c r="AP20" s="36"/>
      <c r="AQ20" s="36"/>
      <c r="AR20" s="36"/>
    </row>
    <row r="21" spans="1:22" s="35" customFormat="1" ht="22.5" customHeight="1">
      <c r="A21" s="82">
        <v>15</v>
      </c>
      <c r="B21" s="64" t="s">
        <v>331</v>
      </c>
      <c r="C21" s="61" t="s">
        <v>327</v>
      </c>
      <c r="D21" s="62" t="s">
        <v>277</v>
      </c>
      <c r="E21" s="66">
        <v>0.62</v>
      </c>
      <c r="F21" s="48">
        <v>23</v>
      </c>
      <c r="G21" s="45">
        <v>0</v>
      </c>
      <c r="H21" s="45">
        <v>56</v>
      </c>
      <c r="I21" s="45">
        <v>56</v>
      </c>
      <c r="J21" s="46">
        <f t="shared" si="0"/>
        <v>2117.92</v>
      </c>
      <c r="K21" s="47">
        <v>14</v>
      </c>
      <c r="L21" s="50">
        <v>12</v>
      </c>
      <c r="M21" s="48">
        <v>22</v>
      </c>
      <c r="N21" s="45">
        <v>0</v>
      </c>
      <c r="O21" s="45">
        <v>43</v>
      </c>
      <c r="P21" s="49">
        <v>20</v>
      </c>
      <c r="Q21" s="46">
        <f t="shared" si="1"/>
        <v>1612</v>
      </c>
      <c r="R21" s="49">
        <v>12</v>
      </c>
      <c r="S21" s="54">
        <v>14</v>
      </c>
      <c r="T21" s="88">
        <f t="shared" si="2"/>
        <v>26</v>
      </c>
      <c r="U21" s="75">
        <v>86</v>
      </c>
      <c r="V21" s="83">
        <v>16</v>
      </c>
    </row>
    <row r="22" spans="1:44" s="35" customFormat="1" ht="22.5" customHeight="1">
      <c r="A22" s="82">
        <v>16</v>
      </c>
      <c r="B22" s="64" t="s">
        <v>304</v>
      </c>
      <c r="C22" s="61" t="s">
        <v>294</v>
      </c>
      <c r="D22" s="62" t="s">
        <v>305</v>
      </c>
      <c r="E22" s="69">
        <v>0.75</v>
      </c>
      <c r="F22" s="48">
        <v>25</v>
      </c>
      <c r="G22" s="45">
        <v>0</v>
      </c>
      <c r="H22" s="47">
        <v>58</v>
      </c>
      <c r="I22" s="47">
        <v>53</v>
      </c>
      <c r="J22" s="46">
        <f t="shared" si="0"/>
        <v>2649.75</v>
      </c>
      <c r="K22" s="47">
        <v>25</v>
      </c>
      <c r="L22" s="50">
        <v>1</v>
      </c>
      <c r="M22" s="48">
        <v>5</v>
      </c>
      <c r="N22" s="45">
        <v>0</v>
      </c>
      <c r="O22" s="47">
        <v>34</v>
      </c>
      <c r="P22" s="37">
        <v>12</v>
      </c>
      <c r="Q22" s="46">
        <f t="shared" si="1"/>
        <v>1539</v>
      </c>
      <c r="R22" s="49">
        <v>3</v>
      </c>
      <c r="S22" s="54">
        <v>23</v>
      </c>
      <c r="T22" s="88">
        <f t="shared" si="2"/>
        <v>24</v>
      </c>
      <c r="U22" s="75">
        <v>85</v>
      </c>
      <c r="V22" s="83">
        <v>17</v>
      </c>
      <c r="W22" s="36"/>
      <c r="X22" s="36"/>
      <c r="Y22" s="36"/>
      <c r="Z22" s="36"/>
      <c r="AA22" s="36"/>
      <c r="AB22" s="36"/>
      <c r="AC22" s="36"/>
      <c r="AD22" s="36"/>
      <c r="AE22" s="36"/>
      <c r="AF22" s="36"/>
      <c r="AG22" s="36"/>
      <c r="AH22" s="36"/>
      <c r="AI22" s="36"/>
      <c r="AJ22" s="36"/>
      <c r="AK22" s="36"/>
      <c r="AL22" s="36"/>
      <c r="AM22" s="36"/>
      <c r="AN22" s="36"/>
      <c r="AO22" s="36"/>
      <c r="AP22" s="36"/>
      <c r="AQ22" s="36"/>
      <c r="AR22" s="36"/>
    </row>
    <row r="23" spans="1:46" s="35" customFormat="1" ht="22.5" customHeight="1">
      <c r="A23" s="82">
        <v>17</v>
      </c>
      <c r="B23" s="64" t="s">
        <v>286</v>
      </c>
      <c r="C23" s="61" t="s">
        <v>306</v>
      </c>
      <c r="D23" s="62" t="s">
        <v>281</v>
      </c>
      <c r="E23" s="69">
        <v>0.74</v>
      </c>
      <c r="F23" s="51">
        <v>8</v>
      </c>
      <c r="G23" s="47">
        <v>0</v>
      </c>
      <c r="H23" s="47">
        <v>47</v>
      </c>
      <c r="I23" s="47">
        <v>42</v>
      </c>
      <c r="J23" s="46">
        <f t="shared" si="0"/>
        <v>2117.88</v>
      </c>
      <c r="K23" s="47">
        <v>13</v>
      </c>
      <c r="L23" s="50">
        <v>13</v>
      </c>
      <c r="M23" s="51">
        <v>15</v>
      </c>
      <c r="N23" s="45">
        <v>0</v>
      </c>
      <c r="O23" s="47">
        <v>39</v>
      </c>
      <c r="P23" s="37">
        <v>44</v>
      </c>
      <c r="Q23" s="46">
        <f t="shared" si="1"/>
        <v>1764.16</v>
      </c>
      <c r="R23" s="49">
        <v>19</v>
      </c>
      <c r="S23" s="54">
        <v>7</v>
      </c>
      <c r="T23" s="88">
        <f t="shared" si="2"/>
        <v>20</v>
      </c>
      <c r="U23" s="75">
        <v>84</v>
      </c>
      <c r="V23" s="83">
        <v>18</v>
      </c>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row>
    <row r="24" spans="1:46" s="35" customFormat="1" ht="22.5" customHeight="1">
      <c r="A24" s="82">
        <v>18</v>
      </c>
      <c r="B24" s="64" t="s">
        <v>333</v>
      </c>
      <c r="C24" s="63" t="s">
        <v>294</v>
      </c>
      <c r="D24" s="62" t="s">
        <v>295</v>
      </c>
      <c r="E24" s="69">
        <v>0.78</v>
      </c>
      <c r="F24" s="51">
        <v>12</v>
      </c>
      <c r="G24" s="47">
        <v>0</v>
      </c>
      <c r="H24" s="45">
        <v>49</v>
      </c>
      <c r="I24" s="47">
        <v>55</v>
      </c>
      <c r="J24" s="46">
        <f t="shared" si="0"/>
        <v>2336.1</v>
      </c>
      <c r="K24" s="47">
        <v>21</v>
      </c>
      <c r="L24" s="50">
        <v>5</v>
      </c>
      <c r="M24" s="48">
        <v>6</v>
      </c>
      <c r="N24" s="45">
        <v>0</v>
      </c>
      <c r="O24" s="47">
        <v>36</v>
      </c>
      <c r="P24" s="37">
        <v>13</v>
      </c>
      <c r="Q24" s="46">
        <f t="shared" si="1"/>
        <v>1694.94</v>
      </c>
      <c r="R24" s="49">
        <v>15</v>
      </c>
      <c r="S24" s="54">
        <v>11</v>
      </c>
      <c r="T24" s="88">
        <f t="shared" si="2"/>
        <v>16</v>
      </c>
      <c r="U24" s="75">
        <v>83</v>
      </c>
      <c r="V24" s="83">
        <v>19</v>
      </c>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row>
    <row r="25" spans="1:22" ht="22.5" customHeight="1">
      <c r="A25" s="82">
        <v>19</v>
      </c>
      <c r="B25" s="65" t="s">
        <v>297</v>
      </c>
      <c r="C25" s="61" t="s">
        <v>294</v>
      </c>
      <c r="D25" s="62" t="s">
        <v>295</v>
      </c>
      <c r="E25" s="69">
        <v>0.79</v>
      </c>
      <c r="F25" s="51">
        <v>9</v>
      </c>
      <c r="G25" s="47">
        <v>0</v>
      </c>
      <c r="H25" s="47">
        <v>48</v>
      </c>
      <c r="I25" s="47">
        <v>50</v>
      </c>
      <c r="J25" s="46">
        <f t="shared" si="0"/>
        <v>2314.7000000000003</v>
      </c>
      <c r="K25" s="47">
        <v>19</v>
      </c>
      <c r="L25" s="50">
        <v>7</v>
      </c>
      <c r="M25" s="51">
        <v>11</v>
      </c>
      <c r="N25" s="45">
        <v>0</v>
      </c>
      <c r="O25" s="47">
        <v>37</v>
      </c>
      <c r="P25" s="37">
        <v>13</v>
      </c>
      <c r="Q25" s="46">
        <f t="shared" si="1"/>
        <v>1764.0700000000002</v>
      </c>
      <c r="R25" s="49">
        <v>18</v>
      </c>
      <c r="S25" s="54">
        <v>8</v>
      </c>
      <c r="T25" s="88">
        <f t="shared" si="2"/>
        <v>15</v>
      </c>
      <c r="U25" s="75">
        <v>82</v>
      </c>
      <c r="V25" s="83">
        <v>20</v>
      </c>
    </row>
    <row r="26" spans="1:46" s="35" customFormat="1" ht="22.5" customHeight="1">
      <c r="A26" s="82">
        <v>20</v>
      </c>
      <c r="B26" s="64" t="s">
        <v>278</v>
      </c>
      <c r="C26" s="61" t="s">
        <v>309</v>
      </c>
      <c r="D26" s="62" t="s">
        <v>295</v>
      </c>
      <c r="E26" s="69">
        <v>0.71</v>
      </c>
      <c r="F26" s="51">
        <v>20</v>
      </c>
      <c r="G26" s="47">
        <v>0</v>
      </c>
      <c r="H26" s="47">
        <v>53</v>
      </c>
      <c r="I26" s="47">
        <v>47</v>
      </c>
      <c r="J26" s="46">
        <f t="shared" si="0"/>
        <v>2291.17</v>
      </c>
      <c r="K26" s="47">
        <v>18</v>
      </c>
      <c r="L26" s="50">
        <v>8</v>
      </c>
      <c r="M26" s="51">
        <v>20</v>
      </c>
      <c r="N26" s="45">
        <v>0</v>
      </c>
      <c r="O26" s="45">
        <v>41</v>
      </c>
      <c r="P26" s="49">
        <v>29</v>
      </c>
      <c r="Q26" s="46">
        <f t="shared" si="1"/>
        <v>1767.1899999999998</v>
      </c>
      <c r="R26" s="49">
        <v>20</v>
      </c>
      <c r="S26" s="54">
        <v>6</v>
      </c>
      <c r="T26" s="88">
        <f t="shared" si="2"/>
        <v>14</v>
      </c>
      <c r="U26" s="75">
        <v>81</v>
      </c>
      <c r="V26" s="83">
        <v>21</v>
      </c>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row>
    <row r="27" spans="1:22" ht="22.5" customHeight="1">
      <c r="A27" s="82">
        <v>21</v>
      </c>
      <c r="B27" s="64" t="s">
        <v>285</v>
      </c>
      <c r="C27" s="61" t="s">
        <v>318</v>
      </c>
      <c r="D27" s="62" t="s">
        <v>319</v>
      </c>
      <c r="E27" s="66">
        <v>0.69</v>
      </c>
      <c r="F27" s="51">
        <v>16</v>
      </c>
      <c r="G27" s="47">
        <v>0</v>
      </c>
      <c r="H27" s="47">
        <v>51</v>
      </c>
      <c r="I27" s="47">
        <v>38</v>
      </c>
      <c r="J27" s="46">
        <f t="shared" si="0"/>
        <v>2137.62</v>
      </c>
      <c r="K27" s="47">
        <v>15</v>
      </c>
      <c r="L27" s="50">
        <v>11</v>
      </c>
      <c r="M27" s="51"/>
      <c r="N27" s="45"/>
      <c r="O27" s="45"/>
      <c r="P27" s="49"/>
      <c r="Q27" s="95" t="s">
        <v>221</v>
      </c>
      <c r="R27" s="49">
        <v>25</v>
      </c>
      <c r="S27" s="54">
        <v>1</v>
      </c>
      <c r="T27" s="88">
        <f t="shared" si="2"/>
        <v>12</v>
      </c>
      <c r="U27" s="75">
        <v>80</v>
      </c>
      <c r="V27" s="83">
        <v>22</v>
      </c>
    </row>
    <row r="28" spans="1:46" s="35" customFormat="1" ht="22.5" customHeight="1">
      <c r="A28" s="82">
        <v>22</v>
      </c>
      <c r="B28" s="64" t="s">
        <v>272</v>
      </c>
      <c r="C28" s="61" t="s">
        <v>294</v>
      </c>
      <c r="D28" s="62" t="s">
        <v>273</v>
      </c>
      <c r="E28" s="66">
        <v>0.75</v>
      </c>
      <c r="F28" s="51">
        <v>13</v>
      </c>
      <c r="G28" s="47">
        <v>0</v>
      </c>
      <c r="H28" s="47">
        <v>50</v>
      </c>
      <c r="I28" s="47">
        <v>12</v>
      </c>
      <c r="J28" s="46">
        <f t="shared" si="0"/>
        <v>2259</v>
      </c>
      <c r="K28" s="47">
        <v>17</v>
      </c>
      <c r="L28" s="50">
        <v>9</v>
      </c>
      <c r="M28" s="51">
        <v>18</v>
      </c>
      <c r="N28" s="45">
        <v>0</v>
      </c>
      <c r="O28" s="47">
        <v>41</v>
      </c>
      <c r="P28" s="47">
        <v>18</v>
      </c>
      <c r="Q28" s="46">
        <f>(N28*3600+O28*60+P28)*E28</f>
        <v>1858.5</v>
      </c>
      <c r="R28" s="49">
        <v>23</v>
      </c>
      <c r="S28" s="54">
        <v>3</v>
      </c>
      <c r="T28" s="88">
        <f t="shared" si="2"/>
        <v>12</v>
      </c>
      <c r="U28" s="75">
        <v>79</v>
      </c>
      <c r="V28" s="83">
        <v>23</v>
      </c>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row>
    <row r="29" spans="1:46" s="35" customFormat="1" ht="22.5" customHeight="1">
      <c r="A29" s="82">
        <v>23</v>
      </c>
      <c r="B29" s="65" t="s">
        <v>270</v>
      </c>
      <c r="C29" s="61" t="s">
        <v>296</v>
      </c>
      <c r="D29" s="62" t="s">
        <v>295</v>
      </c>
      <c r="E29" s="70">
        <v>0.8</v>
      </c>
      <c r="F29" s="48">
        <v>21</v>
      </c>
      <c r="G29" s="45">
        <v>0</v>
      </c>
      <c r="H29" s="47">
        <v>54</v>
      </c>
      <c r="I29" s="47">
        <v>20</v>
      </c>
      <c r="J29" s="46">
        <f t="shared" si="0"/>
        <v>2608</v>
      </c>
      <c r="K29" s="47">
        <v>24</v>
      </c>
      <c r="L29" s="50">
        <v>2</v>
      </c>
      <c r="M29" s="48">
        <v>8</v>
      </c>
      <c r="N29" s="49">
        <v>0</v>
      </c>
      <c r="O29" s="47">
        <v>36</v>
      </c>
      <c r="P29" s="37">
        <v>28</v>
      </c>
      <c r="Q29" s="46">
        <f>(N29*3600+O29*60+P29)*E29</f>
        <v>1750.4</v>
      </c>
      <c r="R29" s="49">
        <v>17</v>
      </c>
      <c r="S29" s="54">
        <v>9</v>
      </c>
      <c r="T29" s="88">
        <f t="shared" si="2"/>
        <v>11</v>
      </c>
      <c r="U29" s="75">
        <v>78</v>
      </c>
      <c r="V29" s="83">
        <v>24</v>
      </c>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row>
    <row r="30" spans="1:22" ht="22.5" customHeight="1">
      <c r="A30" s="82">
        <v>24</v>
      </c>
      <c r="B30" s="64" t="s">
        <v>298</v>
      </c>
      <c r="C30" s="61" t="s">
        <v>299</v>
      </c>
      <c r="D30" s="62" t="s">
        <v>295</v>
      </c>
      <c r="E30" s="69">
        <v>0.77</v>
      </c>
      <c r="F30" s="48">
        <v>18</v>
      </c>
      <c r="G30" s="45">
        <v>0</v>
      </c>
      <c r="H30" s="47">
        <v>52</v>
      </c>
      <c r="I30" s="47">
        <v>39</v>
      </c>
      <c r="J30" s="46">
        <f t="shared" si="0"/>
        <v>2432.43</v>
      </c>
      <c r="K30" s="47">
        <v>22</v>
      </c>
      <c r="L30" s="50">
        <v>4</v>
      </c>
      <c r="M30" s="48">
        <v>12</v>
      </c>
      <c r="N30" s="45">
        <v>0</v>
      </c>
      <c r="O30" s="47">
        <v>38</v>
      </c>
      <c r="P30" s="47">
        <v>41</v>
      </c>
      <c r="Q30" s="46">
        <f>(N30*3600+O30*60+P30)*E30</f>
        <v>1787.17</v>
      </c>
      <c r="R30" s="49">
        <v>21</v>
      </c>
      <c r="S30" s="54">
        <v>5</v>
      </c>
      <c r="T30" s="88">
        <f t="shared" si="2"/>
        <v>9</v>
      </c>
      <c r="U30" s="75">
        <v>77</v>
      </c>
      <c r="V30" s="83">
        <v>25</v>
      </c>
    </row>
    <row r="31" spans="1:46" s="35" customFormat="1" ht="22.5" customHeight="1">
      <c r="A31" s="82">
        <v>25</v>
      </c>
      <c r="B31" s="64" t="s">
        <v>314</v>
      </c>
      <c r="C31" s="61" t="s">
        <v>315</v>
      </c>
      <c r="D31" s="62" t="s">
        <v>316</v>
      </c>
      <c r="E31" s="69">
        <v>0.7</v>
      </c>
      <c r="F31" s="48">
        <v>24</v>
      </c>
      <c r="G31" s="45">
        <v>0</v>
      </c>
      <c r="H31" s="47">
        <v>58</v>
      </c>
      <c r="I31" s="47">
        <v>39</v>
      </c>
      <c r="J31" s="46">
        <f t="shared" si="0"/>
        <v>2463.2999999999997</v>
      </c>
      <c r="K31" s="47">
        <v>23</v>
      </c>
      <c r="L31" s="50">
        <v>3</v>
      </c>
      <c r="M31" s="48">
        <v>24</v>
      </c>
      <c r="N31" s="45">
        <v>0</v>
      </c>
      <c r="O31" s="47">
        <v>52</v>
      </c>
      <c r="P31" s="47">
        <v>49</v>
      </c>
      <c r="Q31" s="46">
        <f>(N31*3600+O31*60+P31)*E31</f>
        <v>2218.2999999999997</v>
      </c>
      <c r="R31" s="49">
        <v>24</v>
      </c>
      <c r="S31" s="54">
        <v>2</v>
      </c>
      <c r="T31" s="88">
        <f t="shared" si="2"/>
        <v>5</v>
      </c>
      <c r="U31" s="75" t="s">
        <v>336</v>
      </c>
      <c r="V31" s="83" t="s">
        <v>336</v>
      </c>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row>
    <row r="32" spans="1:44" s="35" customFormat="1" ht="22.5" customHeight="1">
      <c r="A32" s="82">
        <v>26</v>
      </c>
      <c r="B32" s="64" t="s">
        <v>274</v>
      </c>
      <c r="C32" s="61" t="s">
        <v>300</v>
      </c>
      <c r="D32" s="62" t="s">
        <v>301</v>
      </c>
      <c r="E32" s="69">
        <v>0.77</v>
      </c>
      <c r="F32" s="51"/>
      <c r="G32" s="47"/>
      <c r="H32" s="47"/>
      <c r="I32" s="47"/>
      <c r="J32" s="95" t="s">
        <v>335</v>
      </c>
      <c r="K32" s="47"/>
      <c r="L32" s="50"/>
      <c r="M32" s="51"/>
      <c r="N32" s="47"/>
      <c r="O32" s="47"/>
      <c r="P32" s="47"/>
      <c r="Q32" s="95" t="s">
        <v>335</v>
      </c>
      <c r="R32" s="45"/>
      <c r="S32" s="50"/>
      <c r="T32" s="88"/>
      <c r="U32" s="75">
        <v>0</v>
      </c>
      <c r="V32" s="83" t="s">
        <v>337</v>
      </c>
      <c r="W32" s="36"/>
      <c r="X32" s="36"/>
      <c r="Y32" s="36"/>
      <c r="Z32" s="36"/>
      <c r="AA32" s="36"/>
      <c r="AB32" s="36"/>
      <c r="AC32" s="36"/>
      <c r="AD32" s="36"/>
      <c r="AE32" s="36"/>
      <c r="AF32" s="36"/>
      <c r="AG32" s="36"/>
      <c r="AH32" s="36"/>
      <c r="AI32" s="36"/>
      <c r="AJ32" s="36"/>
      <c r="AK32" s="36"/>
      <c r="AL32" s="36"/>
      <c r="AM32" s="36"/>
      <c r="AN32" s="36"/>
      <c r="AO32" s="36"/>
      <c r="AP32" s="36"/>
      <c r="AQ32" s="36"/>
      <c r="AR32" s="36"/>
    </row>
    <row r="33" spans="1:46" s="35" customFormat="1" ht="22.5" customHeight="1">
      <c r="A33" s="82">
        <v>27</v>
      </c>
      <c r="B33" s="65" t="s">
        <v>279</v>
      </c>
      <c r="C33" s="61" t="s">
        <v>313</v>
      </c>
      <c r="D33" s="62" t="s">
        <v>305</v>
      </c>
      <c r="E33" s="69">
        <v>0.7</v>
      </c>
      <c r="F33" s="48"/>
      <c r="G33" s="49"/>
      <c r="H33" s="45"/>
      <c r="I33" s="49"/>
      <c r="J33" s="95" t="s">
        <v>335</v>
      </c>
      <c r="K33" s="47"/>
      <c r="L33" s="92"/>
      <c r="M33" s="48"/>
      <c r="N33" s="49"/>
      <c r="O33" s="47"/>
      <c r="P33" s="37"/>
      <c r="Q33" s="95" t="s">
        <v>335</v>
      </c>
      <c r="R33" s="45"/>
      <c r="S33" s="92"/>
      <c r="T33" s="88"/>
      <c r="U33" s="75">
        <v>0</v>
      </c>
      <c r="V33" s="83" t="s">
        <v>336</v>
      </c>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row>
    <row r="34" spans="1:46" s="35" customFormat="1" ht="22.5" customHeight="1">
      <c r="A34" s="82">
        <v>28</v>
      </c>
      <c r="B34" s="64" t="s">
        <v>283</v>
      </c>
      <c r="C34" s="61" t="s">
        <v>284</v>
      </c>
      <c r="D34" s="62" t="s">
        <v>317</v>
      </c>
      <c r="E34" s="69">
        <v>0.69</v>
      </c>
      <c r="F34" s="48"/>
      <c r="G34" s="45"/>
      <c r="H34" s="45"/>
      <c r="I34" s="45"/>
      <c r="J34" s="95" t="s">
        <v>335</v>
      </c>
      <c r="K34" s="45"/>
      <c r="L34" s="57"/>
      <c r="M34" s="48"/>
      <c r="N34" s="45"/>
      <c r="O34" s="47"/>
      <c r="P34" s="47"/>
      <c r="Q34" s="95" t="s">
        <v>335</v>
      </c>
      <c r="R34" s="45"/>
      <c r="S34" s="57"/>
      <c r="T34" s="88"/>
      <c r="U34" s="75">
        <v>0</v>
      </c>
      <c r="V34" s="83" t="s">
        <v>337</v>
      </c>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row>
    <row r="35" spans="1:46" s="35" customFormat="1" ht="22.5" customHeight="1">
      <c r="A35" s="82">
        <v>29</v>
      </c>
      <c r="B35" s="64" t="s">
        <v>280</v>
      </c>
      <c r="C35" s="63" t="s">
        <v>320</v>
      </c>
      <c r="D35" s="62" t="s">
        <v>295</v>
      </c>
      <c r="E35" s="69">
        <v>0.69</v>
      </c>
      <c r="F35" s="48"/>
      <c r="G35" s="45"/>
      <c r="H35" s="45"/>
      <c r="I35" s="45"/>
      <c r="J35" s="95" t="s">
        <v>335</v>
      </c>
      <c r="K35" s="47"/>
      <c r="L35" s="57"/>
      <c r="M35" s="48"/>
      <c r="N35" s="45"/>
      <c r="O35" s="47"/>
      <c r="P35" s="47"/>
      <c r="Q35" s="95" t="s">
        <v>335</v>
      </c>
      <c r="R35" s="45"/>
      <c r="S35" s="57"/>
      <c r="T35" s="88"/>
      <c r="U35" s="75">
        <v>0</v>
      </c>
      <c r="V35" s="83" t="s">
        <v>336</v>
      </c>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row>
    <row r="36" spans="1:46" s="35" customFormat="1" ht="22.5" customHeight="1">
      <c r="A36" s="82">
        <v>30</v>
      </c>
      <c r="B36" s="65" t="s">
        <v>323</v>
      </c>
      <c r="C36" s="61" t="s">
        <v>324</v>
      </c>
      <c r="D36" s="62" t="s">
        <v>325</v>
      </c>
      <c r="E36" s="69">
        <v>0.68</v>
      </c>
      <c r="F36" s="51"/>
      <c r="G36" s="47"/>
      <c r="H36" s="45"/>
      <c r="I36" s="47"/>
      <c r="J36" s="95" t="s">
        <v>335</v>
      </c>
      <c r="K36" s="47"/>
      <c r="L36" s="57"/>
      <c r="M36" s="51"/>
      <c r="N36" s="47"/>
      <c r="O36" s="45"/>
      <c r="P36" s="47"/>
      <c r="Q36" s="95" t="s">
        <v>335</v>
      </c>
      <c r="R36" s="47"/>
      <c r="S36" s="57"/>
      <c r="T36" s="88"/>
      <c r="U36" s="75">
        <v>0</v>
      </c>
      <c r="V36" s="83" t="s">
        <v>337</v>
      </c>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row>
    <row r="37" spans="1:46" s="35" customFormat="1" ht="22.5" customHeight="1">
      <c r="A37" s="82">
        <v>31</v>
      </c>
      <c r="B37" s="64" t="s">
        <v>275</v>
      </c>
      <c r="C37" s="61" t="s">
        <v>294</v>
      </c>
      <c r="D37" s="62" t="s">
        <v>273</v>
      </c>
      <c r="E37" s="70">
        <v>0.77</v>
      </c>
      <c r="F37" s="48"/>
      <c r="G37" s="45"/>
      <c r="H37" s="58"/>
      <c r="I37" s="49"/>
      <c r="J37" s="96" t="s">
        <v>0</v>
      </c>
      <c r="K37" s="47"/>
      <c r="L37" s="71"/>
      <c r="M37" s="48"/>
      <c r="N37" s="49"/>
      <c r="O37" s="58"/>
      <c r="P37" s="45"/>
      <c r="Q37" s="96" t="s">
        <v>0</v>
      </c>
      <c r="R37" s="45"/>
      <c r="S37" s="56"/>
      <c r="T37" s="88"/>
      <c r="U37" s="75">
        <v>88</v>
      </c>
      <c r="V37" s="83">
        <v>14</v>
      </c>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row>
    <row r="38" spans="1:46" s="35" customFormat="1" ht="22.5" customHeight="1">
      <c r="A38" s="82"/>
      <c r="B38" s="64"/>
      <c r="C38" s="61"/>
      <c r="D38" s="62"/>
      <c r="E38" s="70"/>
      <c r="F38" s="48"/>
      <c r="G38" s="45"/>
      <c r="H38" s="58"/>
      <c r="I38" s="49"/>
      <c r="J38" s="96"/>
      <c r="K38" s="47"/>
      <c r="L38" s="55"/>
      <c r="M38" s="48"/>
      <c r="N38" s="49"/>
      <c r="O38" s="58"/>
      <c r="P38" s="45"/>
      <c r="Q38" s="96"/>
      <c r="R38" s="45"/>
      <c r="S38" s="56"/>
      <c r="T38" s="88"/>
      <c r="U38" s="75"/>
      <c r="V38" s="83"/>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row>
    <row r="39" spans="1:46" s="35" customFormat="1" ht="22.5" customHeight="1" thickBot="1">
      <c r="A39" s="82"/>
      <c r="B39" s="64"/>
      <c r="C39" s="61"/>
      <c r="D39" s="62"/>
      <c r="E39" s="70"/>
      <c r="F39" s="48"/>
      <c r="G39" s="49"/>
      <c r="H39" s="42"/>
      <c r="I39" s="49"/>
      <c r="J39" s="49"/>
      <c r="K39" s="49"/>
      <c r="L39" s="55"/>
      <c r="M39" s="48"/>
      <c r="N39" s="49"/>
      <c r="O39" s="42"/>
      <c r="P39" s="49"/>
      <c r="Q39" s="49"/>
      <c r="R39" s="49"/>
      <c r="S39" s="55"/>
      <c r="T39" s="88"/>
      <c r="U39" s="75"/>
      <c r="V39" s="83"/>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row>
    <row r="40" spans="1:29" s="100" customFormat="1" ht="24.75" customHeight="1" thickTop="1">
      <c r="A40" s="97"/>
      <c r="B40" s="1055" t="s">
        <v>338</v>
      </c>
      <c r="C40" s="1055"/>
      <c r="D40" s="1055"/>
      <c r="E40" s="1055"/>
      <c r="F40" s="1055"/>
      <c r="G40" s="1055"/>
      <c r="H40" s="1055"/>
      <c r="I40" s="1055"/>
      <c r="J40" s="1055"/>
      <c r="K40" s="1055"/>
      <c r="L40" s="1055"/>
      <c r="M40" s="98"/>
      <c r="N40" s="98"/>
      <c r="O40" s="1056" t="s">
        <v>339</v>
      </c>
      <c r="P40" s="1057"/>
      <c r="Q40" s="1057"/>
      <c r="R40" s="1057"/>
      <c r="S40" s="1057"/>
      <c r="T40" s="1057"/>
      <c r="U40" s="1057"/>
      <c r="V40" s="1058"/>
      <c r="W40" s="99"/>
      <c r="X40" s="99"/>
      <c r="Y40" s="99"/>
      <c r="Z40" s="99"/>
      <c r="AA40" s="99"/>
      <c r="AB40" s="99"/>
      <c r="AC40" s="99"/>
    </row>
    <row r="41" spans="1:29" s="100" customFormat="1" ht="24.75" customHeight="1">
      <c r="A41" s="101"/>
      <c r="B41" s="102" t="s">
        <v>345</v>
      </c>
      <c r="C41" s="102"/>
      <c r="D41" s="102"/>
      <c r="E41" s="102"/>
      <c r="F41" s="102"/>
      <c r="G41" s="102"/>
      <c r="H41" s="102"/>
      <c r="I41" s="102"/>
      <c r="J41" s="102"/>
      <c r="K41" s="102"/>
      <c r="L41" s="102"/>
      <c r="M41" s="103"/>
      <c r="N41" s="103"/>
      <c r="O41" s="1035" t="s">
        <v>340</v>
      </c>
      <c r="P41" s="1036"/>
      <c r="Q41" s="1036"/>
      <c r="R41" s="1036"/>
      <c r="S41" s="1036"/>
      <c r="T41" s="1036"/>
      <c r="U41" s="1036"/>
      <c r="V41" s="1037"/>
      <c r="W41" s="99"/>
      <c r="X41" s="99"/>
      <c r="Y41" s="99"/>
      <c r="Z41" s="99"/>
      <c r="AA41" s="99"/>
      <c r="AB41" s="99"/>
      <c r="AC41" s="99"/>
    </row>
    <row r="42" spans="1:29" s="100" customFormat="1" ht="24.75" customHeight="1">
      <c r="A42" s="101"/>
      <c r="B42" s="102" t="s">
        <v>341</v>
      </c>
      <c r="C42" s="102"/>
      <c r="D42" s="102"/>
      <c r="E42" s="102"/>
      <c r="F42" s="102"/>
      <c r="G42" s="102"/>
      <c r="H42" s="102"/>
      <c r="I42" s="102"/>
      <c r="J42" s="102"/>
      <c r="K42" s="102"/>
      <c r="L42" s="102"/>
      <c r="M42" s="103"/>
      <c r="N42" s="103"/>
      <c r="O42" s="1038" t="s">
        <v>342</v>
      </c>
      <c r="P42" s="1039"/>
      <c r="Q42" s="1039"/>
      <c r="R42" s="1039"/>
      <c r="S42" s="1039"/>
      <c r="T42" s="1039"/>
      <c r="U42" s="1039"/>
      <c r="V42" s="1040"/>
      <c r="W42" s="99"/>
      <c r="X42" s="99"/>
      <c r="Y42" s="99"/>
      <c r="Z42" s="99"/>
      <c r="AA42" s="99"/>
      <c r="AB42" s="99"/>
      <c r="AC42" s="99"/>
    </row>
    <row r="43" spans="1:29" s="100" customFormat="1" ht="24.75" customHeight="1" thickBot="1">
      <c r="A43" s="104"/>
      <c r="B43" s="1041" t="s">
        <v>343</v>
      </c>
      <c r="C43" s="1041"/>
      <c r="D43" s="1041"/>
      <c r="E43" s="1041"/>
      <c r="F43" s="1041"/>
      <c r="G43" s="1041"/>
      <c r="H43" s="1041"/>
      <c r="I43" s="1041"/>
      <c r="J43" s="1041"/>
      <c r="K43" s="1041"/>
      <c r="L43" s="1041"/>
      <c r="M43" s="105"/>
      <c r="N43" s="105"/>
      <c r="O43" s="1042" t="s">
        <v>344</v>
      </c>
      <c r="P43" s="1043"/>
      <c r="Q43" s="1043"/>
      <c r="R43" s="1043"/>
      <c r="S43" s="1043"/>
      <c r="T43" s="1043"/>
      <c r="U43" s="1043"/>
      <c r="V43" s="1044"/>
      <c r="W43" s="99"/>
      <c r="X43" s="99"/>
      <c r="Y43" s="99"/>
      <c r="Z43" s="99"/>
      <c r="AA43" s="99"/>
      <c r="AB43" s="99"/>
      <c r="AC43" s="99"/>
    </row>
  </sheetData>
  <sheetProtection/>
  <mergeCells count="20">
    <mergeCell ref="Q2:V2"/>
    <mergeCell ref="A2:B3"/>
    <mergeCell ref="Q4:V4"/>
    <mergeCell ref="B5:B6"/>
    <mergeCell ref="C1:V1"/>
    <mergeCell ref="C5:C6"/>
    <mergeCell ref="E5:E6"/>
    <mergeCell ref="D5:D6"/>
    <mergeCell ref="F5:L5"/>
    <mergeCell ref="M5:S5"/>
    <mergeCell ref="O41:V41"/>
    <mergeCell ref="O42:V42"/>
    <mergeCell ref="B43:L43"/>
    <mergeCell ref="O43:V43"/>
    <mergeCell ref="C4:P4"/>
    <mergeCell ref="C2:P3"/>
    <mergeCell ref="Q3:V3"/>
    <mergeCell ref="U5:V5"/>
    <mergeCell ref="B40:L40"/>
    <mergeCell ref="O40:V40"/>
  </mergeCells>
  <printOptions horizontalCentered="1" verticalCentered="1"/>
  <pageMargins left="0.12" right="0.11" top="0" bottom="0" header="0" footer="0"/>
  <pageSetup fitToHeight="10"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1:AX47"/>
  <sheetViews>
    <sheetView view="pageBreakPreview" zoomScale="50" zoomScaleNormal="75" zoomScaleSheetLayoutView="50" zoomScalePageLayoutView="0" workbookViewId="0" topLeftCell="A1">
      <selection activeCell="AF30" sqref="AF30"/>
    </sheetView>
  </sheetViews>
  <sheetFormatPr defaultColWidth="9.00390625" defaultRowHeight="13.5"/>
  <cols>
    <col min="1" max="1" width="7.875" style="1" customWidth="1"/>
    <col min="2" max="2" width="26.625" style="1" customWidth="1"/>
    <col min="3" max="3" width="33.375" style="1" customWidth="1"/>
    <col min="4" max="4" width="13.75390625" style="1" customWidth="1"/>
    <col min="5" max="5" width="11.00390625" style="1" customWidth="1"/>
    <col min="6" max="6" width="10.375" style="1" customWidth="1"/>
    <col min="7" max="10" width="7.625" style="1" customWidth="1"/>
    <col min="11" max="11" width="13.625" style="1" customWidth="1"/>
    <col min="12" max="13" width="7.625" style="1" customWidth="1"/>
    <col min="14" max="14" width="12.125" style="1" customWidth="1"/>
    <col min="15" max="15" width="7.625" style="1" customWidth="1"/>
    <col min="16" max="19" width="8.375" style="1" customWidth="1"/>
    <col min="20" max="20" width="14.875" style="1" customWidth="1"/>
    <col min="21" max="21" width="8.875" style="1" customWidth="1"/>
    <col min="22" max="22" width="9.625" style="1" customWidth="1"/>
    <col min="23" max="23" width="10.125" style="1" customWidth="1"/>
    <col min="24" max="24" width="9.625" style="1" customWidth="1"/>
    <col min="25" max="25" width="11.625" style="1" customWidth="1"/>
    <col min="26" max="26" width="10.125" style="1" customWidth="1"/>
    <col min="27" max="27" width="9.875" style="1" customWidth="1"/>
    <col min="28" max="28" width="11.875" style="1" customWidth="1"/>
    <col min="29" max="29" width="11.625" style="1" customWidth="1"/>
    <col min="30" max="16384" width="9.00390625" style="1" customWidth="1"/>
  </cols>
  <sheetData>
    <row r="1" spans="4:6" ht="6.75" customHeight="1" thickBot="1">
      <c r="D1" s="1139"/>
      <c r="E1" s="1139"/>
      <c r="F1" s="1139"/>
    </row>
    <row r="2" spans="1:29" s="100" customFormat="1" ht="35.25" customHeight="1" thickTop="1">
      <c r="A2" s="99"/>
      <c r="B2" s="1140"/>
      <c r="C2" s="1141" t="s">
        <v>346</v>
      </c>
      <c r="D2" s="1142" t="s">
        <v>348</v>
      </c>
      <c r="E2" s="1143"/>
      <c r="F2" s="1143"/>
      <c r="G2" s="1143"/>
      <c r="H2" s="1143"/>
      <c r="I2" s="1143"/>
      <c r="J2" s="1143"/>
      <c r="K2" s="1143"/>
      <c r="L2" s="1143"/>
      <c r="M2" s="1143"/>
      <c r="N2" s="1143"/>
      <c r="O2" s="1143"/>
      <c r="P2" s="1143"/>
      <c r="Q2" s="1143"/>
      <c r="R2" s="1143"/>
      <c r="S2" s="1143"/>
      <c r="T2" s="1143"/>
      <c r="U2" s="1143"/>
      <c r="V2" s="1143"/>
      <c r="W2" s="1143"/>
      <c r="X2" s="1144"/>
      <c r="Y2" s="1148" t="s">
        <v>349</v>
      </c>
      <c r="Z2" s="1149"/>
      <c r="AA2" s="1149"/>
      <c r="AB2" s="1149"/>
      <c r="AC2" s="1149"/>
    </row>
    <row r="3" spans="1:29" s="100" customFormat="1" ht="34.5" customHeight="1" thickBot="1">
      <c r="A3" s="109"/>
      <c r="B3" s="1140"/>
      <c r="C3" s="1141"/>
      <c r="D3" s="1145"/>
      <c r="E3" s="1146"/>
      <c r="F3" s="1146"/>
      <c r="G3" s="1146"/>
      <c r="H3" s="1146"/>
      <c r="I3" s="1146"/>
      <c r="J3" s="1146"/>
      <c r="K3" s="1146"/>
      <c r="L3" s="1146"/>
      <c r="M3" s="1146"/>
      <c r="N3" s="1146"/>
      <c r="O3" s="1146"/>
      <c r="P3" s="1146"/>
      <c r="Q3" s="1146"/>
      <c r="R3" s="1146"/>
      <c r="S3" s="1146"/>
      <c r="T3" s="1146"/>
      <c r="U3" s="1146"/>
      <c r="V3" s="1146"/>
      <c r="W3" s="1146"/>
      <c r="X3" s="1147"/>
      <c r="Y3" s="1150" t="s">
        <v>350</v>
      </c>
      <c r="Z3" s="1151"/>
      <c r="AA3" s="1151"/>
      <c r="AB3" s="1151"/>
      <c r="AC3" s="1151"/>
    </row>
    <row r="4" spans="2:29" s="100" customFormat="1" ht="30.75" customHeight="1" thickBot="1" thickTop="1">
      <c r="B4" s="1125"/>
      <c r="C4" s="1125"/>
      <c r="D4" s="1126" t="s">
        <v>351</v>
      </c>
      <c r="E4" s="1126"/>
      <c r="F4" s="1126"/>
      <c r="G4" s="1127" t="s">
        <v>352</v>
      </c>
      <c r="H4" s="1127"/>
      <c r="I4" s="1127"/>
      <c r="J4" s="1127"/>
      <c r="K4" s="1127"/>
      <c r="L4" s="1127"/>
      <c r="M4" s="1127"/>
      <c r="N4" s="1127"/>
      <c r="O4" s="1127"/>
      <c r="P4" s="1127" t="s">
        <v>353</v>
      </c>
      <c r="Q4" s="1127"/>
      <c r="R4" s="1127"/>
      <c r="S4" s="1127"/>
      <c r="T4" s="1127"/>
      <c r="U4" s="1127"/>
      <c r="V4" s="1127"/>
      <c r="W4" s="1127"/>
      <c r="X4" s="1127"/>
      <c r="Y4" s="1128" t="s">
        <v>354</v>
      </c>
      <c r="Z4" s="1128"/>
      <c r="AA4" s="1128"/>
      <c r="AB4" s="1128"/>
      <c r="AC4" s="1128"/>
    </row>
    <row r="5" spans="1:29" s="100" customFormat="1" ht="30.75" customHeight="1" thickBot="1" thickTop="1">
      <c r="A5" s="112"/>
      <c r="B5" s="1129"/>
      <c r="C5" s="1129"/>
      <c r="D5" s="1129"/>
      <c r="E5" s="1129"/>
      <c r="F5" s="1130"/>
      <c r="G5" s="1131" t="s">
        <v>355</v>
      </c>
      <c r="H5" s="1132"/>
      <c r="I5" s="1132"/>
      <c r="J5" s="1132"/>
      <c r="K5" s="1132"/>
      <c r="L5" s="1132"/>
      <c r="M5" s="1132"/>
      <c r="N5" s="1132"/>
      <c r="O5" s="1133"/>
      <c r="P5" s="1134" t="s">
        <v>356</v>
      </c>
      <c r="Q5" s="1135"/>
      <c r="R5" s="1135"/>
      <c r="S5" s="1135"/>
      <c r="T5" s="1135"/>
      <c r="U5" s="1135"/>
      <c r="V5" s="1135"/>
      <c r="W5" s="1135"/>
      <c r="X5" s="1136"/>
      <c r="Y5" s="1137" t="s">
        <v>357</v>
      </c>
      <c r="Z5" s="1138"/>
      <c r="AA5" s="1138"/>
      <c r="AB5" s="1138"/>
      <c r="AC5" s="1138"/>
    </row>
    <row r="6" spans="1:29" s="100" customFormat="1" ht="23.25" customHeight="1" thickTop="1">
      <c r="A6" s="1117" t="s">
        <v>358</v>
      </c>
      <c r="B6" s="1118"/>
      <c r="C6" s="1119" t="s">
        <v>255</v>
      </c>
      <c r="D6" s="1119" t="s">
        <v>256</v>
      </c>
      <c r="E6" s="1119" t="s">
        <v>359</v>
      </c>
      <c r="F6" s="1121" t="s">
        <v>360</v>
      </c>
      <c r="G6" s="1123" t="s">
        <v>258</v>
      </c>
      <c r="H6" s="1104" t="s">
        <v>361</v>
      </c>
      <c r="I6" s="1105"/>
      <c r="J6" s="1106"/>
      <c r="K6" s="1107" t="s">
        <v>262</v>
      </c>
      <c r="L6" s="1109" t="s">
        <v>253</v>
      </c>
      <c r="M6" s="1111" t="s">
        <v>362</v>
      </c>
      <c r="N6" s="1113" t="s">
        <v>358</v>
      </c>
      <c r="O6" s="1114"/>
      <c r="P6" s="1115" t="s">
        <v>258</v>
      </c>
      <c r="Q6" s="1096" t="s">
        <v>361</v>
      </c>
      <c r="R6" s="1096"/>
      <c r="S6" s="1096"/>
      <c r="T6" s="1097" t="s">
        <v>262</v>
      </c>
      <c r="U6" s="1097" t="s">
        <v>253</v>
      </c>
      <c r="V6" s="1099" t="s">
        <v>362</v>
      </c>
      <c r="W6" s="1096" t="s">
        <v>358</v>
      </c>
      <c r="X6" s="1101"/>
      <c r="Y6" s="113" t="s">
        <v>358</v>
      </c>
      <c r="Z6" s="1102" t="s">
        <v>363</v>
      </c>
      <c r="AA6" s="1103"/>
      <c r="AB6" s="1079" t="s">
        <v>364</v>
      </c>
      <c r="AC6" s="1080"/>
    </row>
    <row r="7" spans="1:29" s="100" customFormat="1" ht="24.75" customHeight="1" thickBot="1">
      <c r="A7" s="114" t="s">
        <v>365</v>
      </c>
      <c r="B7" s="115" t="s">
        <v>366</v>
      </c>
      <c r="C7" s="1120"/>
      <c r="D7" s="1120"/>
      <c r="E7" s="1120"/>
      <c r="F7" s="1122"/>
      <c r="G7" s="1124"/>
      <c r="H7" s="116" t="s">
        <v>259</v>
      </c>
      <c r="I7" s="116" t="s">
        <v>260</v>
      </c>
      <c r="J7" s="116" t="s">
        <v>261</v>
      </c>
      <c r="K7" s="1108"/>
      <c r="L7" s="1110"/>
      <c r="M7" s="1112"/>
      <c r="N7" s="117" t="s">
        <v>2</v>
      </c>
      <c r="O7" s="118" t="s">
        <v>253</v>
      </c>
      <c r="P7" s="1116"/>
      <c r="Q7" s="119" t="s">
        <v>259</v>
      </c>
      <c r="R7" s="119" t="s">
        <v>260</v>
      </c>
      <c r="S7" s="119" t="s">
        <v>261</v>
      </c>
      <c r="T7" s="1098"/>
      <c r="U7" s="1098"/>
      <c r="V7" s="1100"/>
      <c r="W7" s="120" t="s">
        <v>2</v>
      </c>
      <c r="X7" s="121" t="s">
        <v>253</v>
      </c>
      <c r="Y7" s="122" t="s">
        <v>367</v>
      </c>
      <c r="Z7" s="123" t="s">
        <v>367</v>
      </c>
      <c r="AA7" s="124" t="s">
        <v>253</v>
      </c>
      <c r="AB7" s="125" t="s">
        <v>2</v>
      </c>
      <c r="AC7" s="126" t="s">
        <v>253</v>
      </c>
    </row>
    <row r="8" spans="1:30" s="100" customFormat="1" ht="27.75" customHeight="1">
      <c r="A8" s="127"/>
      <c r="B8" s="128" t="s">
        <v>368</v>
      </c>
      <c r="C8" s="129" t="s">
        <v>304</v>
      </c>
      <c r="D8" s="130" t="s">
        <v>294</v>
      </c>
      <c r="E8" s="131" t="s">
        <v>305</v>
      </c>
      <c r="F8" s="132">
        <v>0.75</v>
      </c>
      <c r="G8" s="133">
        <v>4</v>
      </c>
      <c r="H8" s="134">
        <v>2</v>
      </c>
      <c r="I8" s="134">
        <v>31</v>
      </c>
      <c r="J8" s="134">
        <v>11</v>
      </c>
      <c r="K8" s="135">
        <f aca="true" t="shared" si="0" ref="K8:K16">(H8*3600+I8*60+J8)*F8</f>
        <v>6803.25</v>
      </c>
      <c r="L8" s="136">
        <v>4</v>
      </c>
      <c r="M8" s="137">
        <v>97</v>
      </c>
      <c r="N8" s="138"/>
      <c r="O8" s="139"/>
      <c r="P8" s="140">
        <v>6</v>
      </c>
      <c r="Q8" s="141">
        <v>2</v>
      </c>
      <c r="R8" s="141">
        <v>48</v>
      </c>
      <c r="S8" s="141">
        <v>32</v>
      </c>
      <c r="T8" s="142">
        <f aca="true" t="shared" si="1" ref="T8:T18">(Q8*3600+R8*60+S8)*F8</f>
        <v>7584</v>
      </c>
      <c r="U8" s="143">
        <v>8</v>
      </c>
      <c r="V8" s="144">
        <v>93</v>
      </c>
      <c r="W8" s="145"/>
      <c r="X8" s="139"/>
      <c r="Y8" s="146"/>
      <c r="Z8" s="147">
        <f aca="true" t="shared" si="2" ref="Z8:Z35">+M8+V8</f>
        <v>190</v>
      </c>
      <c r="AA8" s="137">
        <v>4</v>
      </c>
      <c r="AB8" s="148">
        <v>275</v>
      </c>
      <c r="AC8" s="149">
        <v>6</v>
      </c>
      <c r="AD8" s="150"/>
    </row>
    <row r="9" spans="1:30" s="100" customFormat="1" ht="27.75" customHeight="1">
      <c r="A9" s="151">
        <v>1</v>
      </c>
      <c r="B9" s="152" t="s">
        <v>369</v>
      </c>
      <c r="C9" s="153" t="s">
        <v>279</v>
      </c>
      <c r="D9" s="154" t="s">
        <v>313</v>
      </c>
      <c r="E9" s="155" t="s">
        <v>305</v>
      </c>
      <c r="F9" s="156">
        <v>0.7</v>
      </c>
      <c r="G9" s="157">
        <v>7</v>
      </c>
      <c r="H9" s="158">
        <v>2</v>
      </c>
      <c r="I9" s="159">
        <v>33</v>
      </c>
      <c r="J9" s="159">
        <v>0</v>
      </c>
      <c r="K9" s="160">
        <f t="shared" si="0"/>
        <v>6426</v>
      </c>
      <c r="L9" s="161">
        <v>1</v>
      </c>
      <c r="M9" s="162">
        <v>100</v>
      </c>
      <c r="N9" s="163">
        <f>+M8+M9+M10</f>
        <v>286</v>
      </c>
      <c r="O9" s="164">
        <v>1</v>
      </c>
      <c r="P9" s="165">
        <v>7</v>
      </c>
      <c r="Q9" s="159">
        <v>2</v>
      </c>
      <c r="R9" s="159">
        <v>52</v>
      </c>
      <c r="S9" s="159">
        <v>39</v>
      </c>
      <c r="T9" s="166">
        <f t="shared" si="1"/>
        <v>7251.299999999999</v>
      </c>
      <c r="U9" s="167">
        <v>3</v>
      </c>
      <c r="V9" s="168">
        <v>98</v>
      </c>
      <c r="W9" s="169">
        <f>+V8+V9+V10</f>
        <v>275</v>
      </c>
      <c r="X9" s="164">
        <v>3</v>
      </c>
      <c r="Y9" s="170">
        <f>+N9+W9</f>
        <v>561</v>
      </c>
      <c r="Z9" s="171">
        <f t="shared" si="2"/>
        <v>198</v>
      </c>
      <c r="AA9" s="162">
        <v>2</v>
      </c>
      <c r="AB9" s="172">
        <v>198</v>
      </c>
      <c r="AC9" s="173">
        <v>21</v>
      </c>
      <c r="AD9" s="150"/>
    </row>
    <row r="10" spans="1:30" s="100" customFormat="1" ht="27.75" customHeight="1" thickBot="1">
      <c r="A10" s="174"/>
      <c r="B10" s="175" t="s">
        <v>370</v>
      </c>
      <c r="C10" s="176" t="s">
        <v>321</v>
      </c>
      <c r="D10" s="177" t="s">
        <v>322</v>
      </c>
      <c r="E10" s="178" t="s">
        <v>305</v>
      </c>
      <c r="F10" s="179">
        <v>0.68</v>
      </c>
      <c r="G10" s="180">
        <v>18</v>
      </c>
      <c r="H10" s="181">
        <v>2</v>
      </c>
      <c r="I10" s="181">
        <v>53</v>
      </c>
      <c r="J10" s="181">
        <v>0</v>
      </c>
      <c r="K10" s="182">
        <f t="shared" si="0"/>
        <v>7058.400000000001</v>
      </c>
      <c r="L10" s="183">
        <v>12</v>
      </c>
      <c r="M10" s="184">
        <v>89</v>
      </c>
      <c r="N10" s="163"/>
      <c r="O10" s="185"/>
      <c r="P10" s="186">
        <v>16</v>
      </c>
      <c r="Q10" s="187">
        <v>3</v>
      </c>
      <c r="R10" s="187">
        <v>17</v>
      </c>
      <c r="S10" s="187">
        <v>29</v>
      </c>
      <c r="T10" s="188">
        <f t="shared" si="1"/>
        <v>8057.320000000001</v>
      </c>
      <c r="U10" s="183">
        <v>17</v>
      </c>
      <c r="V10" s="184">
        <v>84</v>
      </c>
      <c r="W10" s="169"/>
      <c r="X10" s="185"/>
      <c r="Y10" s="170"/>
      <c r="Z10" s="189">
        <f t="shared" si="2"/>
        <v>173</v>
      </c>
      <c r="AA10" s="190">
        <v>16</v>
      </c>
      <c r="AB10" s="191">
        <v>265</v>
      </c>
      <c r="AC10" s="192">
        <v>11</v>
      </c>
      <c r="AD10" s="150"/>
    </row>
    <row r="11" spans="1:29" ht="27.75" customHeight="1">
      <c r="A11" s="127"/>
      <c r="B11" s="128" t="s">
        <v>371</v>
      </c>
      <c r="C11" s="193" t="s">
        <v>271</v>
      </c>
      <c r="D11" s="194" t="s">
        <v>294</v>
      </c>
      <c r="E11" s="195" t="s">
        <v>295</v>
      </c>
      <c r="F11" s="196">
        <v>0.77</v>
      </c>
      <c r="G11" s="197">
        <v>6</v>
      </c>
      <c r="H11" s="198">
        <v>2</v>
      </c>
      <c r="I11" s="198">
        <v>31</v>
      </c>
      <c r="J11" s="198">
        <v>40</v>
      </c>
      <c r="K11" s="199">
        <f t="shared" si="0"/>
        <v>7007</v>
      </c>
      <c r="L11" s="200">
        <v>11</v>
      </c>
      <c r="M11" s="201">
        <v>90</v>
      </c>
      <c r="N11" s="138"/>
      <c r="O11" s="164"/>
      <c r="P11" s="202">
        <v>5</v>
      </c>
      <c r="Q11" s="203">
        <v>2</v>
      </c>
      <c r="R11" s="203">
        <v>47</v>
      </c>
      <c r="S11" s="203">
        <v>22</v>
      </c>
      <c r="T11" s="142">
        <f t="shared" si="1"/>
        <v>7732.34</v>
      </c>
      <c r="U11" s="204">
        <v>10</v>
      </c>
      <c r="V11" s="205">
        <v>91</v>
      </c>
      <c r="W11" s="145"/>
      <c r="X11" s="164"/>
      <c r="Y11" s="146"/>
      <c r="Z11" s="147">
        <f t="shared" si="2"/>
        <v>181</v>
      </c>
      <c r="AA11" s="201">
        <v>9</v>
      </c>
      <c r="AB11" s="206">
        <v>278</v>
      </c>
      <c r="AC11" s="207">
        <v>4</v>
      </c>
    </row>
    <row r="12" spans="1:29" s="100" customFormat="1" ht="27.75" customHeight="1">
      <c r="A12" s="151">
        <v>2</v>
      </c>
      <c r="B12" s="152" t="s">
        <v>372</v>
      </c>
      <c r="C12" s="208" t="s">
        <v>280</v>
      </c>
      <c r="D12" s="209" t="s">
        <v>320</v>
      </c>
      <c r="E12" s="210" t="s">
        <v>295</v>
      </c>
      <c r="F12" s="211">
        <v>0.69</v>
      </c>
      <c r="G12" s="212">
        <v>14</v>
      </c>
      <c r="H12" s="213">
        <v>2</v>
      </c>
      <c r="I12" s="213">
        <v>47</v>
      </c>
      <c r="J12" s="213">
        <v>13</v>
      </c>
      <c r="K12" s="160">
        <f t="shared" si="0"/>
        <v>6922.7699999999995</v>
      </c>
      <c r="L12" s="161">
        <v>6</v>
      </c>
      <c r="M12" s="162">
        <v>95</v>
      </c>
      <c r="N12" s="163">
        <f>+M11+M12+M13</f>
        <v>276</v>
      </c>
      <c r="O12" s="164">
        <v>2</v>
      </c>
      <c r="P12" s="165">
        <v>15</v>
      </c>
      <c r="Q12" s="159">
        <v>3</v>
      </c>
      <c r="R12" s="159">
        <v>13</v>
      </c>
      <c r="S12" s="159">
        <v>35</v>
      </c>
      <c r="T12" s="166">
        <f t="shared" si="1"/>
        <v>8014.349999999999</v>
      </c>
      <c r="U12" s="167">
        <v>15</v>
      </c>
      <c r="V12" s="168">
        <v>86</v>
      </c>
      <c r="W12" s="169">
        <f>+V11+V12+V13</f>
        <v>276</v>
      </c>
      <c r="X12" s="164">
        <v>1</v>
      </c>
      <c r="Y12" s="170">
        <f>+N12+W12</f>
        <v>552</v>
      </c>
      <c r="Z12" s="171">
        <f t="shared" si="2"/>
        <v>181</v>
      </c>
      <c r="AA12" s="162">
        <v>10</v>
      </c>
      <c r="AB12" s="172">
        <v>181</v>
      </c>
      <c r="AC12" s="173">
        <v>23</v>
      </c>
    </row>
    <row r="13" spans="1:29" s="100" customFormat="1" ht="27.75" customHeight="1" thickBot="1">
      <c r="A13" s="174"/>
      <c r="B13" s="175" t="s">
        <v>370</v>
      </c>
      <c r="C13" s="214" t="s">
        <v>328</v>
      </c>
      <c r="D13" s="215" t="s">
        <v>329</v>
      </c>
      <c r="E13" s="155" t="s">
        <v>295</v>
      </c>
      <c r="F13" s="216">
        <v>0.65</v>
      </c>
      <c r="G13" s="217">
        <v>21</v>
      </c>
      <c r="H13" s="218">
        <v>2</v>
      </c>
      <c r="I13" s="218">
        <v>59</v>
      </c>
      <c r="J13" s="218">
        <v>40</v>
      </c>
      <c r="K13" s="219">
        <f t="shared" si="0"/>
        <v>7007</v>
      </c>
      <c r="L13" s="220">
        <v>10</v>
      </c>
      <c r="M13" s="221">
        <v>91</v>
      </c>
      <c r="N13" s="163"/>
      <c r="O13" s="164"/>
      <c r="P13" s="222">
        <v>10</v>
      </c>
      <c r="Q13" s="223">
        <v>3</v>
      </c>
      <c r="R13" s="223">
        <v>4</v>
      </c>
      <c r="S13" s="223">
        <v>17</v>
      </c>
      <c r="T13" s="188">
        <f t="shared" si="1"/>
        <v>7187.05</v>
      </c>
      <c r="U13" s="224">
        <v>2</v>
      </c>
      <c r="V13" s="225">
        <v>99</v>
      </c>
      <c r="W13" s="169"/>
      <c r="X13" s="164"/>
      <c r="Y13" s="170"/>
      <c r="Z13" s="189">
        <f t="shared" si="2"/>
        <v>190</v>
      </c>
      <c r="AA13" s="221">
        <v>5</v>
      </c>
      <c r="AB13" s="226">
        <v>286</v>
      </c>
      <c r="AC13" s="227">
        <v>2</v>
      </c>
    </row>
    <row r="14" spans="1:29" s="100" customFormat="1" ht="27.75" customHeight="1">
      <c r="A14" s="127"/>
      <c r="B14" s="128" t="s">
        <v>371</v>
      </c>
      <c r="C14" s="129" t="s">
        <v>283</v>
      </c>
      <c r="D14" s="130" t="s">
        <v>284</v>
      </c>
      <c r="E14" s="131" t="s">
        <v>317</v>
      </c>
      <c r="F14" s="228">
        <v>0.69</v>
      </c>
      <c r="G14" s="133">
        <v>17</v>
      </c>
      <c r="H14" s="134">
        <v>2</v>
      </c>
      <c r="I14" s="134">
        <v>50</v>
      </c>
      <c r="J14" s="134">
        <v>40</v>
      </c>
      <c r="K14" s="135">
        <f t="shared" si="0"/>
        <v>7065.599999999999</v>
      </c>
      <c r="L14" s="136">
        <v>14</v>
      </c>
      <c r="M14" s="137">
        <v>87</v>
      </c>
      <c r="N14" s="138"/>
      <c r="O14" s="139"/>
      <c r="P14" s="140">
        <v>8</v>
      </c>
      <c r="Q14" s="141">
        <v>2</v>
      </c>
      <c r="R14" s="141">
        <v>56</v>
      </c>
      <c r="S14" s="141">
        <v>44</v>
      </c>
      <c r="T14" s="142">
        <f t="shared" si="1"/>
        <v>7316.759999999999</v>
      </c>
      <c r="U14" s="143">
        <v>4</v>
      </c>
      <c r="V14" s="144">
        <v>97</v>
      </c>
      <c r="W14" s="145"/>
      <c r="X14" s="139"/>
      <c r="Y14" s="146"/>
      <c r="Z14" s="147">
        <f t="shared" si="2"/>
        <v>184</v>
      </c>
      <c r="AA14" s="137">
        <v>7</v>
      </c>
      <c r="AB14" s="148">
        <v>184</v>
      </c>
      <c r="AC14" s="149">
        <v>22</v>
      </c>
    </row>
    <row r="15" spans="1:29" s="100" customFormat="1" ht="27.75" customHeight="1">
      <c r="A15" s="151">
        <v>3</v>
      </c>
      <c r="B15" s="152" t="s">
        <v>373</v>
      </c>
      <c r="C15" s="208" t="s">
        <v>310</v>
      </c>
      <c r="D15" s="209" t="s">
        <v>311</v>
      </c>
      <c r="E15" s="210" t="s">
        <v>312</v>
      </c>
      <c r="F15" s="211">
        <v>0.71</v>
      </c>
      <c r="G15" s="157">
        <v>19</v>
      </c>
      <c r="H15" s="158">
        <v>2</v>
      </c>
      <c r="I15" s="159">
        <v>53</v>
      </c>
      <c r="J15" s="159">
        <v>5</v>
      </c>
      <c r="K15" s="160">
        <f t="shared" si="0"/>
        <v>7373.349999999999</v>
      </c>
      <c r="L15" s="161">
        <v>20</v>
      </c>
      <c r="M15" s="162">
        <v>81</v>
      </c>
      <c r="N15" s="163">
        <f>+M14+M15+M16</f>
        <v>266</v>
      </c>
      <c r="O15" s="164">
        <v>4</v>
      </c>
      <c r="P15" s="165">
        <v>12</v>
      </c>
      <c r="Q15" s="159">
        <v>3</v>
      </c>
      <c r="R15" s="159">
        <v>10</v>
      </c>
      <c r="S15" s="159">
        <v>8</v>
      </c>
      <c r="T15" s="166">
        <f t="shared" si="1"/>
        <v>8099.679999999999</v>
      </c>
      <c r="U15" s="167">
        <v>18</v>
      </c>
      <c r="V15" s="168">
        <v>83</v>
      </c>
      <c r="W15" s="169">
        <f>+V14+V15+V16</f>
        <v>276</v>
      </c>
      <c r="X15" s="164">
        <v>2</v>
      </c>
      <c r="Y15" s="170">
        <f>+N15+W15</f>
        <v>542</v>
      </c>
      <c r="Z15" s="171">
        <f t="shared" si="2"/>
        <v>164</v>
      </c>
      <c r="AA15" s="162">
        <v>19</v>
      </c>
      <c r="AB15" s="172">
        <v>258</v>
      </c>
      <c r="AC15" s="173">
        <v>13</v>
      </c>
    </row>
    <row r="16" spans="1:29" s="100" customFormat="1" ht="27.75" customHeight="1" thickBot="1">
      <c r="A16" s="174"/>
      <c r="B16" s="175" t="s">
        <v>370</v>
      </c>
      <c r="C16" s="176" t="s">
        <v>282</v>
      </c>
      <c r="D16" s="177" t="s">
        <v>330</v>
      </c>
      <c r="E16" s="178" t="s">
        <v>295</v>
      </c>
      <c r="F16" s="229">
        <v>0.65</v>
      </c>
      <c r="G16" s="230">
        <v>20</v>
      </c>
      <c r="H16" s="231">
        <v>2</v>
      </c>
      <c r="I16" s="187">
        <v>54</v>
      </c>
      <c r="J16" s="187">
        <v>12</v>
      </c>
      <c r="K16" s="182">
        <f t="shared" si="0"/>
        <v>6793.8</v>
      </c>
      <c r="L16" s="232">
        <v>3</v>
      </c>
      <c r="M16" s="190">
        <v>98</v>
      </c>
      <c r="N16" s="163"/>
      <c r="O16" s="233"/>
      <c r="P16" s="186">
        <v>13</v>
      </c>
      <c r="Q16" s="187">
        <v>3</v>
      </c>
      <c r="R16" s="187">
        <v>10</v>
      </c>
      <c r="S16" s="187">
        <v>19</v>
      </c>
      <c r="T16" s="188">
        <f t="shared" si="1"/>
        <v>7422.35</v>
      </c>
      <c r="U16" s="183">
        <v>5</v>
      </c>
      <c r="V16" s="184">
        <v>96</v>
      </c>
      <c r="W16" s="169"/>
      <c r="X16" s="233"/>
      <c r="Y16" s="170"/>
      <c r="Z16" s="189">
        <f t="shared" si="2"/>
        <v>194</v>
      </c>
      <c r="AA16" s="190">
        <v>3</v>
      </c>
      <c r="AB16" s="234">
        <v>292</v>
      </c>
      <c r="AC16" s="192">
        <v>1</v>
      </c>
    </row>
    <row r="17" spans="1:29" s="100" customFormat="1" ht="27.75" customHeight="1">
      <c r="A17" s="127"/>
      <c r="B17" s="128" t="s">
        <v>374</v>
      </c>
      <c r="C17" s="193" t="s">
        <v>276</v>
      </c>
      <c r="D17" s="235" t="s">
        <v>308</v>
      </c>
      <c r="E17" s="195" t="s">
        <v>277</v>
      </c>
      <c r="F17" s="196">
        <v>0.7</v>
      </c>
      <c r="G17" s="197"/>
      <c r="H17" s="198"/>
      <c r="I17" s="198"/>
      <c r="J17" s="198"/>
      <c r="K17" s="236" t="s">
        <v>375</v>
      </c>
      <c r="L17" s="200"/>
      <c r="M17" s="201">
        <v>87</v>
      </c>
      <c r="N17" s="138"/>
      <c r="O17" s="164"/>
      <c r="P17" s="202">
        <v>11</v>
      </c>
      <c r="Q17" s="203">
        <v>3</v>
      </c>
      <c r="R17" s="203">
        <v>9</v>
      </c>
      <c r="S17" s="203">
        <v>30</v>
      </c>
      <c r="T17" s="142">
        <f t="shared" si="1"/>
        <v>7958.999999999999</v>
      </c>
      <c r="U17" s="204">
        <v>12</v>
      </c>
      <c r="V17" s="205">
        <v>89</v>
      </c>
      <c r="W17" s="145"/>
      <c r="X17" s="164"/>
      <c r="Y17" s="146"/>
      <c r="Z17" s="147">
        <f t="shared" si="2"/>
        <v>176</v>
      </c>
      <c r="AA17" s="201">
        <v>14</v>
      </c>
      <c r="AB17" s="206">
        <v>276</v>
      </c>
      <c r="AC17" s="207">
        <v>5</v>
      </c>
    </row>
    <row r="18" spans="1:29" ht="27.75" customHeight="1">
      <c r="A18" s="151">
        <v>4</v>
      </c>
      <c r="B18" s="152" t="s">
        <v>376</v>
      </c>
      <c r="C18" s="208" t="s">
        <v>331</v>
      </c>
      <c r="D18" s="209" t="s">
        <v>327</v>
      </c>
      <c r="E18" s="210" t="s">
        <v>277</v>
      </c>
      <c r="F18" s="211">
        <v>0.62</v>
      </c>
      <c r="G18" s="237">
        <v>23</v>
      </c>
      <c r="H18" s="158">
        <v>3</v>
      </c>
      <c r="I18" s="158">
        <v>11</v>
      </c>
      <c r="J18" s="158">
        <v>5</v>
      </c>
      <c r="K18" s="160">
        <f aca="true" t="shared" si="3" ref="K18:K27">(H18*3600+I18*60+J18)*F18</f>
        <v>7108.3</v>
      </c>
      <c r="L18" s="161">
        <v>15</v>
      </c>
      <c r="M18" s="162">
        <v>86</v>
      </c>
      <c r="N18" s="163">
        <f>+M17+M18+M19</f>
        <v>267</v>
      </c>
      <c r="O18" s="164">
        <v>3</v>
      </c>
      <c r="P18" s="165">
        <v>18</v>
      </c>
      <c r="Q18" s="159">
        <v>3</v>
      </c>
      <c r="R18" s="159">
        <v>20</v>
      </c>
      <c r="S18" s="159">
        <v>41</v>
      </c>
      <c r="T18" s="166">
        <f t="shared" si="1"/>
        <v>7465.42</v>
      </c>
      <c r="U18" s="167">
        <v>6</v>
      </c>
      <c r="V18" s="168">
        <v>95</v>
      </c>
      <c r="W18" s="169">
        <f>+V17+V18+V19</f>
        <v>271</v>
      </c>
      <c r="X18" s="164">
        <v>4</v>
      </c>
      <c r="Y18" s="170">
        <f>+N18+W18</f>
        <v>538</v>
      </c>
      <c r="Z18" s="171">
        <f t="shared" si="2"/>
        <v>181</v>
      </c>
      <c r="AA18" s="162">
        <v>11</v>
      </c>
      <c r="AB18" s="172">
        <v>267</v>
      </c>
      <c r="AC18" s="173">
        <v>9</v>
      </c>
    </row>
    <row r="19" spans="1:29" s="100" customFormat="1" ht="27.75" customHeight="1" thickBot="1">
      <c r="A19" s="174"/>
      <c r="B19" s="175" t="s">
        <v>370</v>
      </c>
      <c r="C19" s="214" t="s">
        <v>307</v>
      </c>
      <c r="D19" s="154" t="s">
        <v>308</v>
      </c>
      <c r="E19" s="155" t="s">
        <v>273</v>
      </c>
      <c r="F19" s="216">
        <v>0.73</v>
      </c>
      <c r="G19" s="238">
        <v>10</v>
      </c>
      <c r="H19" s="239">
        <v>2</v>
      </c>
      <c r="I19" s="239">
        <v>38</v>
      </c>
      <c r="J19" s="239">
        <v>16</v>
      </c>
      <c r="K19" s="182">
        <f t="shared" si="3"/>
        <v>6932.08</v>
      </c>
      <c r="L19" s="220">
        <v>7</v>
      </c>
      <c r="M19" s="221">
        <v>94</v>
      </c>
      <c r="N19" s="163"/>
      <c r="O19" s="240"/>
      <c r="P19" s="222"/>
      <c r="Q19" s="223"/>
      <c r="R19" s="223"/>
      <c r="S19" s="223"/>
      <c r="T19" s="241" t="s">
        <v>375</v>
      </c>
      <c r="U19" s="224"/>
      <c r="V19" s="225">
        <v>87</v>
      </c>
      <c r="W19" s="169"/>
      <c r="X19" s="240"/>
      <c r="Y19" s="170"/>
      <c r="Z19" s="189">
        <f t="shared" si="2"/>
        <v>181</v>
      </c>
      <c r="AA19" s="221">
        <v>12</v>
      </c>
      <c r="AB19" s="226">
        <v>272</v>
      </c>
      <c r="AC19" s="227">
        <v>7</v>
      </c>
    </row>
    <row r="20" spans="1:29" s="100" customFormat="1" ht="27.75" customHeight="1">
      <c r="A20" s="127"/>
      <c r="B20" s="128" t="s">
        <v>371</v>
      </c>
      <c r="C20" s="242" t="s">
        <v>293</v>
      </c>
      <c r="D20" s="130" t="s">
        <v>294</v>
      </c>
      <c r="E20" s="131" t="s">
        <v>295</v>
      </c>
      <c r="F20" s="243">
        <v>0.81</v>
      </c>
      <c r="G20" s="133">
        <v>5</v>
      </c>
      <c r="H20" s="134">
        <v>2</v>
      </c>
      <c r="I20" s="134">
        <v>31</v>
      </c>
      <c r="J20" s="134">
        <v>15</v>
      </c>
      <c r="K20" s="135">
        <f t="shared" si="3"/>
        <v>7350.750000000001</v>
      </c>
      <c r="L20" s="136">
        <v>17</v>
      </c>
      <c r="M20" s="137">
        <v>84</v>
      </c>
      <c r="N20" s="138"/>
      <c r="O20" s="139"/>
      <c r="P20" s="140">
        <v>21</v>
      </c>
      <c r="Q20" s="141">
        <v>4</v>
      </c>
      <c r="R20" s="141">
        <v>34</v>
      </c>
      <c r="S20" s="141">
        <v>44</v>
      </c>
      <c r="T20" s="142">
        <f>(Q20*3600+R20*60+S20)*F20</f>
        <v>13352.04</v>
      </c>
      <c r="U20" s="143">
        <v>22</v>
      </c>
      <c r="V20" s="144">
        <v>79</v>
      </c>
      <c r="W20" s="145"/>
      <c r="X20" s="139"/>
      <c r="Y20" s="146"/>
      <c r="Z20" s="147">
        <f t="shared" si="2"/>
        <v>163</v>
      </c>
      <c r="AA20" s="137">
        <v>20</v>
      </c>
      <c r="AB20" s="148">
        <v>256</v>
      </c>
      <c r="AC20" s="149">
        <v>14</v>
      </c>
    </row>
    <row r="21" spans="1:29" s="100" customFormat="1" ht="27.75" customHeight="1">
      <c r="A21" s="151">
        <v>5</v>
      </c>
      <c r="B21" s="152" t="s">
        <v>377</v>
      </c>
      <c r="C21" s="208" t="s">
        <v>297</v>
      </c>
      <c r="D21" s="209" t="s">
        <v>294</v>
      </c>
      <c r="E21" s="210" t="s">
        <v>295</v>
      </c>
      <c r="F21" s="211">
        <v>0.79</v>
      </c>
      <c r="G21" s="237">
        <v>1</v>
      </c>
      <c r="H21" s="158">
        <v>2</v>
      </c>
      <c r="I21" s="158">
        <v>26</v>
      </c>
      <c r="J21" s="158">
        <v>25</v>
      </c>
      <c r="K21" s="160">
        <f t="shared" si="3"/>
        <v>6940.150000000001</v>
      </c>
      <c r="L21" s="161">
        <v>8</v>
      </c>
      <c r="M21" s="162">
        <v>93</v>
      </c>
      <c r="N21" s="163">
        <f>+M20+M21+M22</f>
        <v>257</v>
      </c>
      <c r="O21" s="164">
        <v>6</v>
      </c>
      <c r="P21" s="165">
        <v>1</v>
      </c>
      <c r="Q21" s="159">
        <v>2</v>
      </c>
      <c r="R21" s="159">
        <v>40</v>
      </c>
      <c r="S21" s="159">
        <v>15</v>
      </c>
      <c r="T21" s="166">
        <f>(Q21*3600+R21*60+S21)*F21</f>
        <v>7595.85</v>
      </c>
      <c r="U21" s="167">
        <v>9</v>
      </c>
      <c r="V21" s="168">
        <v>92</v>
      </c>
      <c r="W21" s="169">
        <f>+V20+V21+V22</f>
        <v>253</v>
      </c>
      <c r="X21" s="164">
        <v>6</v>
      </c>
      <c r="Y21" s="170">
        <f>+N21+W21</f>
        <v>510</v>
      </c>
      <c r="Z21" s="171">
        <f t="shared" si="2"/>
        <v>185</v>
      </c>
      <c r="AA21" s="162">
        <v>6</v>
      </c>
      <c r="AB21" s="172">
        <v>267</v>
      </c>
      <c r="AC21" s="173">
        <v>10</v>
      </c>
    </row>
    <row r="22" spans="1:29" s="100" customFormat="1" ht="27.75" customHeight="1" thickBot="1">
      <c r="A22" s="174"/>
      <c r="B22" s="175" t="s">
        <v>370</v>
      </c>
      <c r="C22" s="214" t="s">
        <v>333</v>
      </c>
      <c r="D22" s="154" t="s">
        <v>294</v>
      </c>
      <c r="E22" s="155" t="s">
        <v>295</v>
      </c>
      <c r="F22" s="216">
        <v>0.78</v>
      </c>
      <c r="G22" s="217">
        <v>11</v>
      </c>
      <c r="H22" s="218">
        <v>2</v>
      </c>
      <c r="I22" s="218">
        <v>39</v>
      </c>
      <c r="J22" s="218">
        <v>5</v>
      </c>
      <c r="K22" s="182">
        <f t="shared" si="3"/>
        <v>7445.1</v>
      </c>
      <c r="L22" s="220">
        <v>21</v>
      </c>
      <c r="M22" s="221">
        <v>80</v>
      </c>
      <c r="N22" s="163"/>
      <c r="O22" s="164"/>
      <c r="P22" s="222">
        <v>9</v>
      </c>
      <c r="Q22" s="223">
        <v>2</v>
      </c>
      <c r="R22" s="223">
        <v>58</v>
      </c>
      <c r="S22" s="223">
        <v>35</v>
      </c>
      <c r="T22" s="188">
        <f>(Q22*3600+R22*60+S22)*F22</f>
        <v>8357.7</v>
      </c>
      <c r="U22" s="224">
        <v>19</v>
      </c>
      <c r="V22" s="225">
        <v>82</v>
      </c>
      <c r="W22" s="169"/>
      <c r="X22" s="164"/>
      <c r="Y22" s="170"/>
      <c r="Z22" s="189">
        <f t="shared" si="2"/>
        <v>162</v>
      </c>
      <c r="AA22" s="221">
        <v>23</v>
      </c>
      <c r="AB22" s="226">
        <v>245</v>
      </c>
      <c r="AC22" s="227">
        <v>17</v>
      </c>
    </row>
    <row r="23" spans="1:29" s="100" customFormat="1" ht="27.75" customHeight="1">
      <c r="A23" s="127"/>
      <c r="B23" s="128" t="s">
        <v>378</v>
      </c>
      <c r="C23" s="129" t="s">
        <v>274</v>
      </c>
      <c r="D23" s="130" t="s">
        <v>300</v>
      </c>
      <c r="E23" s="131" t="s">
        <v>301</v>
      </c>
      <c r="F23" s="228">
        <v>0.77</v>
      </c>
      <c r="G23" s="133">
        <v>2</v>
      </c>
      <c r="H23" s="134">
        <v>2</v>
      </c>
      <c r="I23" s="134">
        <v>27</v>
      </c>
      <c r="J23" s="134">
        <v>53</v>
      </c>
      <c r="K23" s="135">
        <f t="shared" si="3"/>
        <v>6832.21</v>
      </c>
      <c r="L23" s="136">
        <v>5</v>
      </c>
      <c r="M23" s="137">
        <v>96</v>
      </c>
      <c r="N23" s="138"/>
      <c r="O23" s="139"/>
      <c r="P23" s="140">
        <v>23</v>
      </c>
      <c r="Q23" s="141">
        <v>4</v>
      </c>
      <c r="R23" s="141">
        <v>56</v>
      </c>
      <c r="S23" s="141">
        <v>20</v>
      </c>
      <c r="T23" s="142">
        <f>(Q23*3600+R23*60+S23)*F23</f>
        <v>13690.6</v>
      </c>
      <c r="U23" s="143">
        <v>23</v>
      </c>
      <c r="V23" s="144">
        <v>78</v>
      </c>
      <c r="W23" s="145"/>
      <c r="X23" s="139"/>
      <c r="Y23" s="146"/>
      <c r="Z23" s="147">
        <f t="shared" si="2"/>
        <v>174</v>
      </c>
      <c r="AA23" s="137">
        <v>15</v>
      </c>
      <c r="AB23" s="148">
        <v>174</v>
      </c>
      <c r="AC23" s="149">
        <v>24</v>
      </c>
    </row>
    <row r="24" spans="1:29" s="100" customFormat="1" ht="27.75" customHeight="1">
      <c r="A24" s="151">
        <v>6</v>
      </c>
      <c r="B24" s="152" t="s">
        <v>379</v>
      </c>
      <c r="C24" s="208" t="s">
        <v>380</v>
      </c>
      <c r="D24" s="209" t="s">
        <v>381</v>
      </c>
      <c r="E24" s="210" t="s">
        <v>382</v>
      </c>
      <c r="F24" s="244">
        <v>0.81</v>
      </c>
      <c r="G24" s="212">
        <v>25</v>
      </c>
      <c r="H24" s="213">
        <v>3</v>
      </c>
      <c r="I24" s="213">
        <v>25</v>
      </c>
      <c r="J24" s="213">
        <v>43</v>
      </c>
      <c r="K24" s="160">
        <f t="shared" si="3"/>
        <v>9997.83</v>
      </c>
      <c r="L24" s="161">
        <v>26</v>
      </c>
      <c r="M24" s="162">
        <v>75</v>
      </c>
      <c r="N24" s="163">
        <f>+M23+M24+M25</f>
        <v>263</v>
      </c>
      <c r="O24" s="164">
        <v>5</v>
      </c>
      <c r="P24" s="165"/>
      <c r="Q24" s="159"/>
      <c r="R24" s="159"/>
      <c r="S24" s="159"/>
      <c r="T24" s="245" t="s">
        <v>383</v>
      </c>
      <c r="U24" s="167"/>
      <c r="V24" s="168">
        <v>77</v>
      </c>
      <c r="W24" s="169">
        <f>+V23+V24+V25</f>
        <v>243</v>
      </c>
      <c r="X24" s="164">
        <v>8</v>
      </c>
      <c r="Y24" s="170">
        <f>+N24+W24</f>
        <v>506</v>
      </c>
      <c r="Z24" s="171">
        <f t="shared" si="2"/>
        <v>152</v>
      </c>
      <c r="AA24" s="162">
        <v>27</v>
      </c>
      <c r="AB24" s="172">
        <v>152</v>
      </c>
      <c r="AC24" s="173">
        <v>26</v>
      </c>
    </row>
    <row r="25" spans="1:29" s="100" customFormat="1" ht="27.75" customHeight="1" thickBot="1">
      <c r="A25" s="174"/>
      <c r="B25" s="175" t="s">
        <v>370</v>
      </c>
      <c r="C25" s="176" t="s">
        <v>285</v>
      </c>
      <c r="D25" s="177" t="s">
        <v>318</v>
      </c>
      <c r="E25" s="178" t="s">
        <v>319</v>
      </c>
      <c r="F25" s="229">
        <v>0.69</v>
      </c>
      <c r="G25" s="180">
        <v>15</v>
      </c>
      <c r="H25" s="181">
        <v>2</v>
      </c>
      <c r="I25" s="181">
        <v>48</v>
      </c>
      <c r="J25" s="181">
        <v>17</v>
      </c>
      <c r="K25" s="182">
        <f t="shared" si="3"/>
        <v>6966.929999999999</v>
      </c>
      <c r="L25" s="183">
        <v>9</v>
      </c>
      <c r="M25" s="190">
        <v>92</v>
      </c>
      <c r="N25" s="163"/>
      <c r="O25" s="246"/>
      <c r="P25" s="186">
        <v>14</v>
      </c>
      <c r="Q25" s="187">
        <v>3</v>
      </c>
      <c r="R25" s="187">
        <v>13</v>
      </c>
      <c r="S25" s="187">
        <v>0</v>
      </c>
      <c r="T25" s="188">
        <f>(Q25*3600+R25*60+S25)*F25</f>
        <v>7990.2</v>
      </c>
      <c r="U25" s="183">
        <v>13</v>
      </c>
      <c r="V25" s="184">
        <v>88</v>
      </c>
      <c r="W25" s="169"/>
      <c r="X25" s="246"/>
      <c r="Y25" s="170"/>
      <c r="Z25" s="189">
        <f t="shared" si="2"/>
        <v>180</v>
      </c>
      <c r="AA25" s="190">
        <v>13</v>
      </c>
      <c r="AB25" s="234">
        <v>260</v>
      </c>
      <c r="AC25" s="192">
        <v>12</v>
      </c>
    </row>
    <row r="26" spans="1:29" s="100" customFormat="1" ht="27.75" customHeight="1">
      <c r="A26" s="127"/>
      <c r="B26" s="128" t="s">
        <v>371</v>
      </c>
      <c r="C26" s="242" t="s">
        <v>270</v>
      </c>
      <c r="D26" s="130" t="s">
        <v>296</v>
      </c>
      <c r="E26" s="131" t="s">
        <v>295</v>
      </c>
      <c r="F26" s="228">
        <v>0.8</v>
      </c>
      <c r="G26" s="133">
        <v>9</v>
      </c>
      <c r="H26" s="134">
        <v>2</v>
      </c>
      <c r="I26" s="134">
        <v>38</v>
      </c>
      <c r="J26" s="134">
        <v>10</v>
      </c>
      <c r="K26" s="135">
        <f t="shared" si="3"/>
        <v>7592</v>
      </c>
      <c r="L26" s="136">
        <v>22</v>
      </c>
      <c r="M26" s="137">
        <v>79</v>
      </c>
      <c r="N26" s="138"/>
      <c r="O26" s="139"/>
      <c r="P26" s="140">
        <v>3</v>
      </c>
      <c r="Q26" s="141">
        <v>2</v>
      </c>
      <c r="R26" s="141">
        <v>44</v>
      </c>
      <c r="S26" s="141">
        <v>34</v>
      </c>
      <c r="T26" s="142">
        <f>(Q26*3600+R26*60+S26)*F26</f>
        <v>7899.200000000001</v>
      </c>
      <c r="U26" s="143">
        <v>11</v>
      </c>
      <c r="V26" s="144">
        <v>90</v>
      </c>
      <c r="W26" s="145"/>
      <c r="X26" s="139"/>
      <c r="Y26" s="146"/>
      <c r="Z26" s="147">
        <f t="shared" si="2"/>
        <v>169</v>
      </c>
      <c r="AA26" s="137">
        <v>17</v>
      </c>
      <c r="AB26" s="148">
        <v>247</v>
      </c>
      <c r="AC26" s="149">
        <v>16</v>
      </c>
    </row>
    <row r="27" spans="1:29" s="100" customFormat="1" ht="27.75" customHeight="1">
      <c r="A27" s="151">
        <v>7</v>
      </c>
      <c r="B27" s="152" t="s">
        <v>384</v>
      </c>
      <c r="C27" s="208" t="s">
        <v>302</v>
      </c>
      <c r="D27" s="209" t="s">
        <v>303</v>
      </c>
      <c r="E27" s="210" t="s">
        <v>295</v>
      </c>
      <c r="F27" s="244">
        <v>0.76</v>
      </c>
      <c r="G27" s="237">
        <v>8</v>
      </c>
      <c r="H27" s="158">
        <v>2</v>
      </c>
      <c r="I27" s="158">
        <v>34</v>
      </c>
      <c r="J27" s="158">
        <v>49</v>
      </c>
      <c r="K27" s="160">
        <f t="shared" si="3"/>
        <v>7059.64</v>
      </c>
      <c r="L27" s="161">
        <v>13</v>
      </c>
      <c r="M27" s="162">
        <v>88</v>
      </c>
      <c r="N27" s="163">
        <f>+M26+M27+M28</f>
        <v>241</v>
      </c>
      <c r="O27" s="164">
        <v>8</v>
      </c>
      <c r="P27" s="165">
        <v>4</v>
      </c>
      <c r="Q27" s="159">
        <v>2</v>
      </c>
      <c r="R27" s="159">
        <v>45</v>
      </c>
      <c r="S27" s="159">
        <v>34</v>
      </c>
      <c r="T27" s="166">
        <f>(Q27*3600+R27*60+S27)*F27</f>
        <v>7549.84</v>
      </c>
      <c r="U27" s="167">
        <v>7</v>
      </c>
      <c r="V27" s="168">
        <v>94</v>
      </c>
      <c r="W27" s="169">
        <f>+V26+V27+V28</f>
        <v>261</v>
      </c>
      <c r="X27" s="164">
        <v>5</v>
      </c>
      <c r="Y27" s="170">
        <f>+N27+W27</f>
        <v>502</v>
      </c>
      <c r="Z27" s="171">
        <f t="shared" si="2"/>
        <v>182</v>
      </c>
      <c r="AA27" s="162">
        <v>8</v>
      </c>
      <c r="AB27" s="172">
        <v>271</v>
      </c>
      <c r="AC27" s="173">
        <v>8</v>
      </c>
    </row>
    <row r="28" spans="1:29" s="252" customFormat="1" ht="27.75" customHeight="1" thickBot="1">
      <c r="A28" s="174"/>
      <c r="B28" s="175" t="s">
        <v>370</v>
      </c>
      <c r="C28" s="247" t="s">
        <v>278</v>
      </c>
      <c r="D28" s="248" t="s">
        <v>309</v>
      </c>
      <c r="E28" s="178" t="s">
        <v>295</v>
      </c>
      <c r="F28" s="229">
        <v>0.71</v>
      </c>
      <c r="G28" s="249"/>
      <c r="H28" s="250"/>
      <c r="I28" s="250"/>
      <c r="J28" s="250"/>
      <c r="K28" s="251" t="s">
        <v>385</v>
      </c>
      <c r="L28" s="232"/>
      <c r="M28" s="190">
        <v>74</v>
      </c>
      <c r="N28" s="163"/>
      <c r="O28" s="246"/>
      <c r="P28" s="186"/>
      <c r="Q28" s="187"/>
      <c r="R28" s="187"/>
      <c r="S28" s="187"/>
      <c r="T28" s="241" t="s">
        <v>386</v>
      </c>
      <c r="U28" s="183"/>
      <c r="V28" s="184">
        <v>77</v>
      </c>
      <c r="W28" s="169"/>
      <c r="X28" s="246"/>
      <c r="Y28" s="170"/>
      <c r="Z28" s="189">
        <f t="shared" si="2"/>
        <v>151</v>
      </c>
      <c r="AA28" s="190">
        <v>28</v>
      </c>
      <c r="AB28" s="234">
        <v>232</v>
      </c>
      <c r="AC28" s="192">
        <v>20</v>
      </c>
    </row>
    <row r="29" spans="1:29" ht="27.75" customHeight="1">
      <c r="A29" s="127"/>
      <c r="B29" s="128" t="s">
        <v>368</v>
      </c>
      <c r="C29" s="129" t="s">
        <v>387</v>
      </c>
      <c r="D29" s="130" t="s">
        <v>388</v>
      </c>
      <c r="E29" s="131" t="s">
        <v>368</v>
      </c>
      <c r="F29" s="228">
        <v>0.69</v>
      </c>
      <c r="G29" s="253">
        <v>22</v>
      </c>
      <c r="H29" s="254">
        <v>3</v>
      </c>
      <c r="I29" s="254">
        <v>10</v>
      </c>
      <c r="J29" s="254">
        <v>33</v>
      </c>
      <c r="K29" s="135">
        <f aca="true" t="shared" si="4" ref="K29:K35">(H29*3600+I29*60+J29)*F29</f>
        <v>7888.7699999999995</v>
      </c>
      <c r="L29" s="143">
        <v>24</v>
      </c>
      <c r="M29" s="144">
        <v>77</v>
      </c>
      <c r="N29" s="138"/>
      <c r="O29" s="139"/>
      <c r="P29" s="255">
        <v>19</v>
      </c>
      <c r="Q29" s="141">
        <v>3</v>
      </c>
      <c r="R29" s="141">
        <v>27</v>
      </c>
      <c r="S29" s="141">
        <v>8</v>
      </c>
      <c r="T29" s="142">
        <f aca="true" t="shared" si="5" ref="T29:T35">(Q29*3600+R29*60+S29)*F29</f>
        <v>8575.32</v>
      </c>
      <c r="U29" s="143">
        <v>20</v>
      </c>
      <c r="V29" s="141">
        <v>81</v>
      </c>
      <c r="W29" s="145"/>
      <c r="X29" s="139"/>
      <c r="Y29" s="146"/>
      <c r="Z29" s="147">
        <f t="shared" si="2"/>
        <v>158</v>
      </c>
      <c r="AA29" s="137">
        <v>25</v>
      </c>
      <c r="AB29" s="256" t="s">
        <v>389</v>
      </c>
      <c r="AC29" s="149" t="s">
        <v>389</v>
      </c>
    </row>
    <row r="30" spans="1:29" ht="27.75" customHeight="1">
      <c r="A30" s="151">
        <v>8</v>
      </c>
      <c r="B30" s="152" t="s">
        <v>390</v>
      </c>
      <c r="C30" s="257" t="s">
        <v>391</v>
      </c>
      <c r="D30" s="258" t="s">
        <v>392</v>
      </c>
      <c r="E30" s="210" t="s">
        <v>368</v>
      </c>
      <c r="F30" s="244">
        <v>0.67</v>
      </c>
      <c r="G30" s="157">
        <v>24</v>
      </c>
      <c r="H30" s="158">
        <v>3</v>
      </c>
      <c r="I30" s="159">
        <v>14</v>
      </c>
      <c r="J30" s="159">
        <v>48</v>
      </c>
      <c r="K30" s="160">
        <f t="shared" si="4"/>
        <v>7830.96</v>
      </c>
      <c r="L30" s="167">
        <v>23</v>
      </c>
      <c r="M30" s="168">
        <v>78</v>
      </c>
      <c r="N30" s="163">
        <f>+M29+M30+M31</f>
        <v>237</v>
      </c>
      <c r="O30" s="164">
        <v>9</v>
      </c>
      <c r="P30" s="259">
        <v>17</v>
      </c>
      <c r="Q30" s="159">
        <v>3</v>
      </c>
      <c r="R30" s="159">
        <v>20</v>
      </c>
      <c r="S30" s="159">
        <v>17</v>
      </c>
      <c r="T30" s="166">
        <f t="shared" si="5"/>
        <v>8051.39</v>
      </c>
      <c r="U30" s="167">
        <v>16</v>
      </c>
      <c r="V30" s="168">
        <v>85</v>
      </c>
      <c r="W30" s="169">
        <f>+V29+V30+V31</f>
        <v>253</v>
      </c>
      <c r="X30" s="164">
        <v>7</v>
      </c>
      <c r="Y30" s="170">
        <f>+N30+W30</f>
        <v>490</v>
      </c>
      <c r="Z30" s="171">
        <f t="shared" si="2"/>
        <v>163</v>
      </c>
      <c r="AA30" s="162">
        <v>21</v>
      </c>
      <c r="AB30" s="260" t="s">
        <v>389</v>
      </c>
      <c r="AC30" s="173" t="s">
        <v>389</v>
      </c>
    </row>
    <row r="31" spans="1:29" s="100" customFormat="1" ht="27.75" customHeight="1" thickBot="1">
      <c r="A31" s="174"/>
      <c r="B31" s="175" t="s">
        <v>370</v>
      </c>
      <c r="C31" s="261" t="s">
        <v>393</v>
      </c>
      <c r="D31" s="248" t="s">
        <v>394</v>
      </c>
      <c r="E31" s="178" t="s">
        <v>305</v>
      </c>
      <c r="F31" s="179">
        <v>0.57</v>
      </c>
      <c r="G31" s="230">
        <v>26</v>
      </c>
      <c r="H31" s="231">
        <v>3</v>
      </c>
      <c r="I31" s="187">
        <v>35</v>
      </c>
      <c r="J31" s="187">
        <v>29</v>
      </c>
      <c r="K31" s="182">
        <f t="shared" si="4"/>
        <v>7369.53</v>
      </c>
      <c r="L31" s="232">
        <v>19</v>
      </c>
      <c r="M31" s="184">
        <v>82</v>
      </c>
      <c r="N31" s="163"/>
      <c r="O31" s="233"/>
      <c r="P31" s="262">
        <v>20</v>
      </c>
      <c r="Q31" s="187">
        <v>3</v>
      </c>
      <c r="R31" s="187">
        <v>53</v>
      </c>
      <c r="S31" s="187">
        <v>47</v>
      </c>
      <c r="T31" s="188">
        <f t="shared" si="5"/>
        <v>7995.389999999999</v>
      </c>
      <c r="U31" s="183">
        <v>14</v>
      </c>
      <c r="V31" s="184">
        <v>87</v>
      </c>
      <c r="W31" s="169"/>
      <c r="X31" s="233"/>
      <c r="Y31" s="170"/>
      <c r="Z31" s="189">
        <f t="shared" si="2"/>
        <v>169</v>
      </c>
      <c r="AA31" s="190">
        <v>18</v>
      </c>
      <c r="AB31" s="191">
        <v>169</v>
      </c>
      <c r="AC31" s="192">
        <v>25</v>
      </c>
    </row>
    <row r="32" spans="1:29" s="100" customFormat="1" ht="27.75" customHeight="1">
      <c r="A32" s="127"/>
      <c r="B32" s="128" t="s">
        <v>273</v>
      </c>
      <c r="C32" s="193" t="s">
        <v>288</v>
      </c>
      <c r="D32" s="235" t="s">
        <v>289</v>
      </c>
      <c r="E32" s="195" t="s">
        <v>273</v>
      </c>
      <c r="F32" s="196">
        <v>0.81</v>
      </c>
      <c r="G32" s="197">
        <v>16</v>
      </c>
      <c r="H32" s="198">
        <v>2</v>
      </c>
      <c r="I32" s="198">
        <v>48</v>
      </c>
      <c r="J32" s="198">
        <v>36</v>
      </c>
      <c r="K32" s="135">
        <f t="shared" si="4"/>
        <v>8193.960000000001</v>
      </c>
      <c r="L32" s="200">
        <v>25</v>
      </c>
      <c r="M32" s="201">
        <v>76</v>
      </c>
      <c r="N32" s="138"/>
      <c r="O32" s="164"/>
      <c r="P32" s="202"/>
      <c r="Q32" s="203"/>
      <c r="R32" s="203"/>
      <c r="S32" s="203"/>
      <c r="T32" s="263" t="s">
        <v>386</v>
      </c>
      <c r="U32" s="204"/>
      <c r="V32" s="205">
        <v>77</v>
      </c>
      <c r="W32" s="145"/>
      <c r="X32" s="164"/>
      <c r="Y32" s="146"/>
      <c r="Z32" s="147">
        <f>+M32+V32</f>
        <v>153</v>
      </c>
      <c r="AA32" s="201">
        <v>26</v>
      </c>
      <c r="AB32" s="206">
        <v>240</v>
      </c>
      <c r="AC32" s="207">
        <v>19</v>
      </c>
    </row>
    <row r="33" spans="1:29" ht="27.75" customHeight="1">
      <c r="A33" s="151">
        <v>9</v>
      </c>
      <c r="B33" s="152" t="s">
        <v>395</v>
      </c>
      <c r="C33" s="208" t="s">
        <v>275</v>
      </c>
      <c r="D33" s="209" t="s">
        <v>294</v>
      </c>
      <c r="E33" s="210" t="s">
        <v>273</v>
      </c>
      <c r="F33" s="211">
        <v>0.77</v>
      </c>
      <c r="G33" s="157">
        <v>12</v>
      </c>
      <c r="H33" s="158">
        <v>2</v>
      </c>
      <c r="I33" s="159">
        <v>39</v>
      </c>
      <c r="J33" s="159">
        <v>15</v>
      </c>
      <c r="K33" s="160">
        <f t="shared" si="4"/>
        <v>7357.35</v>
      </c>
      <c r="L33" s="161">
        <v>18</v>
      </c>
      <c r="M33" s="162">
        <v>83</v>
      </c>
      <c r="N33" s="163">
        <f>+M32+M33+M34</f>
        <v>244</v>
      </c>
      <c r="O33" s="164">
        <v>7</v>
      </c>
      <c r="P33" s="165">
        <v>22</v>
      </c>
      <c r="Q33" s="159">
        <v>4</v>
      </c>
      <c r="R33" s="159">
        <v>48</v>
      </c>
      <c r="S33" s="159">
        <v>54</v>
      </c>
      <c r="T33" s="166">
        <f>(Q33*3600+R33*60+S33)*F33</f>
        <v>13347.18</v>
      </c>
      <c r="U33" s="167">
        <v>21</v>
      </c>
      <c r="V33" s="168">
        <v>80</v>
      </c>
      <c r="W33" s="169">
        <f>+V32+V33+V34</f>
        <v>234</v>
      </c>
      <c r="X33" s="164">
        <v>9</v>
      </c>
      <c r="Y33" s="170">
        <f>+N33+W33</f>
        <v>478</v>
      </c>
      <c r="Z33" s="171">
        <f>+M33+V33</f>
        <v>163</v>
      </c>
      <c r="AA33" s="162">
        <v>22</v>
      </c>
      <c r="AB33" s="260">
        <v>251</v>
      </c>
      <c r="AC33" s="173">
        <v>15</v>
      </c>
    </row>
    <row r="34" spans="1:29" s="252" customFormat="1" ht="27.75" customHeight="1" thickBot="1">
      <c r="A34" s="174"/>
      <c r="B34" s="175" t="s">
        <v>370</v>
      </c>
      <c r="C34" s="261" t="s">
        <v>272</v>
      </c>
      <c r="D34" s="248" t="s">
        <v>294</v>
      </c>
      <c r="E34" s="178" t="s">
        <v>273</v>
      </c>
      <c r="F34" s="264">
        <v>0.75</v>
      </c>
      <c r="G34" s="265">
        <v>13</v>
      </c>
      <c r="H34" s="231">
        <v>2</v>
      </c>
      <c r="I34" s="187">
        <v>42</v>
      </c>
      <c r="J34" s="187">
        <v>8</v>
      </c>
      <c r="K34" s="182">
        <f t="shared" si="4"/>
        <v>7296</v>
      </c>
      <c r="L34" s="220">
        <v>16</v>
      </c>
      <c r="M34" s="225">
        <v>85</v>
      </c>
      <c r="N34" s="163"/>
      <c r="O34" s="164"/>
      <c r="P34" s="266"/>
      <c r="Q34" s="223"/>
      <c r="R34" s="223"/>
      <c r="S34" s="223"/>
      <c r="T34" s="241" t="s">
        <v>396</v>
      </c>
      <c r="U34" s="224"/>
      <c r="V34" s="225">
        <v>77</v>
      </c>
      <c r="W34" s="169"/>
      <c r="X34" s="164"/>
      <c r="Y34" s="170"/>
      <c r="Z34" s="189">
        <f>+M34+V34</f>
        <v>162</v>
      </c>
      <c r="AA34" s="221">
        <v>24</v>
      </c>
      <c r="AB34" s="267">
        <v>241</v>
      </c>
      <c r="AC34" s="227">
        <v>18</v>
      </c>
    </row>
    <row r="35" spans="1:30" s="100" customFormat="1" ht="27.75" customHeight="1">
      <c r="A35" s="127"/>
      <c r="B35" s="268" t="s">
        <v>397</v>
      </c>
      <c r="C35" s="193" t="s">
        <v>286</v>
      </c>
      <c r="D35" s="235" t="s">
        <v>306</v>
      </c>
      <c r="E35" s="195" t="s">
        <v>281</v>
      </c>
      <c r="F35" s="196">
        <v>0.74</v>
      </c>
      <c r="G35" s="197">
        <v>3</v>
      </c>
      <c r="H35" s="198">
        <v>2</v>
      </c>
      <c r="I35" s="198">
        <v>28</v>
      </c>
      <c r="J35" s="198">
        <v>3</v>
      </c>
      <c r="K35" s="135">
        <f t="shared" si="4"/>
        <v>6573.42</v>
      </c>
      <c r="L35" s="136">
        <v>2</v>
      </c>
      <c r="M35" s="137">
        <v>99</v>
      </c>
      <c r="N35" s="138"/>
      <c r="O35" s="139"/>
      <c r="P35" s="140">
        <v>2</v>
      </c>
      <c r="Q35" s="141">
        <v>2</v>
      </c>
      <c r="R35" s="141">
        <v>40</v>
      </c>
      <c r="S35" s="141">
        <v>44</v>
      </c>
      <c r="T35" s="142">
        <f t="shared" si="5"/>
        <v>7136.5599999999995</v>
      </c>
      <c r="U35" s="143">
        <v>1</v>
      </c>
      <c r="V35" s="144">
        <v>100</v>
      </c>
      <c r="W35" s="145"/>
      <c r="X35" s="139"/>
      <c r="Y35" s="146"/>
      <c r="Z35" s="147">
        <f t="shared" si="2"/>
        <v>199</v>
      </c>
      <c r="AA35" s="137">
        <v>1</v>
      </c>
      <c r="AB35" s="148">
        <v>283</v>
      </c>
      <c r="AC35" s="149">
        <v>3</v>
      </c>
      <c r="AD35" s="150"/>
    </row>
    <row r="36" spans="1:30" s="100" customFormat="1" ht="27.75" customHeight="1">
      <c r="A36" s="151">
        <v>10</v>
      </c>
      <c r="B36" s="269" t="s">
        <v>398</v>
      </c>
      <c r="C36" s="208"/>
      <c r="D36" s="209"/>
      <c r="E36" s="210"/>
      <c r="F36" s="211"/>
      <c r="G36" s="237"/>
      <c r="H36" s="270"/>
      <c r="I36" s="270"/>
      <c r="J36" s="270"/>
      <c r="K36" s="271"/>
      <c r="L36" s="272"/>
      <c r="M36" s="273"/>
      <c r="N36" s="163">
        <f>+M35+M36+M37</f>
        <v>99</v>
      </c>
      <c r="O36" s="164">
        <v>10</v>
      </c>
      <c r="P36" s="274"/>
      <c r="Q36" s="171"/>
      <c r="R36" s="171"/>
      <c r="S36" s="171"/>
      <c r="T36" s="166"/>
      <c r="U36" s="275"/>
      <c r="V36" s="276"/>
      <c r="W36" s="169">
        <f>+V35+V36+V37</f>
        <v>100</v>
      </c>
      <c r="X36" s="164">
        <v>10</v>
      </c>
      <c r="Y36" s="170">
        <f>+N36+W36</f>
        <v>199</v>
      </c>
      <c r="Z36" s="171"/>
      <c r="AA36" s="273"/>
      <c r="AB36" s="172"/>
      <c r="AC36" s="173"/>
      <c r="AD36" s="150"/>
    </row>
    <row r="37" spans="1:30" s="100" customFormat="1" ht="27.75" customHeight="1" thickBot="1">
      <c r="A37" s="174"/>
      <c r="B37" s="175" t="s">
        <v>370</v>
      </c>
      <c r="C37" s="153"/>
      <c r="D37" s="154"/>
      <c r="E37" s="155"/>
      <c r="F37" s="156"/>
      <c r="G37" s="277"/>
      <c r="H37" s="278"/>
      <c r="I37" s="278"/>
      <c r="J37" s="278"/>
      <c r="K37" s="279"/>
      <c r="L37" s="280"/>
      <c r="M37" s="281"/>
      <c r="N37" s="163"/>
      <c r="O37" s="246"/>
      <c r="P37" s="282"/>
      <c r="Q37" s="279"/>
      <c r="R37" s="279"/>
      <c r="S37" s="279"/>
      <c r="T37" s="188"/>
      <c r="U37" s="283"/>
      <c r="V37" s="279"/>
      <c r="W37" s="169"/>
      <c r="X37" s="246"/>
      <c r="Y37" s="170"/>
      <c r="Z37" s="279"/>
      <c r="AA37" s="284"/>
      <c r="AB37" s="234"/>
      <c r="AC37" s="192"/>
      <c r="AD37" s="150"/>
    </row>
    <row r="38" spans="1:30" s="100" customFormat="1" ht="27.75" customHeight="1">
      <c r="A38" s="127"/>
      <c r="B38" s="128" t="s">
        <v>397</v>
      </c>
      <c r="C38" s="129" t="s">
        <v>268</v>
      </c>
      <c r="D38" s="130" t="s">
        <v>292</v>
      </c>
      <c r="E38" s="131" t="s">
        <v>269</v>
      </c>
      <c r="F38" s="228">
        <v>0.83</v>
      </c>
      <c r="G38" s="133"/>
      <c r="H38" s="285"/>
      <c r="I38" s="285"/>
      <c r="J38" s="285"/>
      <c r="K38" s="286" t="s">
        <v>399</v>
      </c>
      <c r="L38" s="287"/>
      <c r="M38" s="288"/>
      <c r="N38" s="138"/>
      <c r="O38" s="164"/>
      <c r="P38" s="289"/>
      <c r="Q38" s="290"/>
      <c r="R38" s="290"/>
      <c r="S38" s="290"/>
      <c r="T38" s="286" t="s">
        <v>399</v>
      </c>
      <c r="U38" s="290"/>
      <c r="V38" s="290"/>
      <c r="W38" s="145"/>
      <c r="X38" s="164"/>
      <c r="Y38" s="146"/>
      <c r="Z38" s="290"/>
      <c r="AA38" s="291"/>
      <c r="AB38" s="292">
        <v>88</v>
      </c>
      <c r="AC38" s="207">
        <v>30</v>
      </c>
      <c r="AD38" s="150"/>
    </row>
    <row r="39" spans="1:30" s="252" customFormat="1" ht="27.75" customHeight="1">
      <c r="A39" s="151">
        <v>11</v>
      </c>
      <c r="B39" s="269" t="s">
        <v>400</v>
      </c>
      <c r="C39" s="193" t="s">
        <v>332</v>
      </c>
      <c r="D39" s="235" t="s">
        <v>329</v>
      </c>
      <c r="E39" s="195" t="s">
        <v>269</v>
      </c>
      <c r="F39" s="293">
        <v>0.62</v>
      </c>
      <c r="G39" s="197"/>
      <c r="H39" s="294"/>
      <c r="I39" s="294"/>
      <c r="J39" s="294"/>
      <c r="K39" s="271" t="s">
        <v>399</v>
      </c>
      <c r="L39" s="295"/>
      <c r="M39" s="296"/>
      <c r="N39" s="297"/>
      <c r="O39" s="240"/>
      <c r="P39" s="298"/>
      <c r="Q39" s="299"/>
      <c r="R39" s="299"/>
      <c r="S39" s="299"/>
      <c r="T39" s="271" t="s">
        <v>399</v>
      </c>
      <c r="U39" s="299"/>
      <c r="V39" s="299"/>
      <c r="W39" s="300"/>
      <c r="X39" s="240"/>
      <c r="Y39" s="301"/>
      <c r="Z39" s="299"/>
      <c r="AA39" s="302"/>
      <c r="AB39" s="303">
        <v>95</v>
      </c>
      <c r="AC39" s="173">
        <v>28</v>
      </c>
      <c r="AD39" s="304"/>
    </row>
    <row r="40" spans="1:30" s="100" customFormat="1" ht="27.75" customHeight="1" thickBot="1">
      <c r="A40" s="174"/>
      <c r="B40" s="175" t="s">
        <v>370</v>
      </c>
      <c r="C40" s="214" t="s">
        <v>326</v>
      </c>
      <c r="D40" s="154" t="s">
        <v>327</v>
      </c>
      <c r="E40" s="155" t="s">
        <v>295</v>
      </c>
      <c r="F40" s="156">
        <v>0.65</v>
      </c>
      <c r="G40" s="217"/>
      <c r="H40" s="305"/>
      <c r="I40" s="305"/>
      <c r="J40" s="305"/>
      <c r="K40" s="306" t="s">
        <v>401</v>
      </c>
      <c r="L40" s="307"/>
      <c r="M40" s="308"/>
      <c r="N40" s="163"/>
      <c r="O40" s="164"/>
      <c r="P40" s="170"/>
      <c r="Q40" s="169"/>
      <c r="R40" s="169"/>
      <c r="S40" s="169"/>
      <c r="T40" s="306" t="s">
        <v>335</v>
      </c>
      <c r="U40" s="169"/>
      <c r="V40" s="308"/>
      <c r="W40" s="169"/>
      <c r="X40" s="164"/>
      <c r="Y40" s="170"/>
      <c r="Z40" s="169"/>
      <c r="AA40" s="309"/>
      <c r="AB40" s="310">
        <v>99</v>
      </c>
      <c r="AC40" s="207">
        <v>27</v>
      </c>
      <c r="AD40" s="150"/>
    </row>
    <row r="41" spans="1:30" ht="27.75" customHeight="1">
      <c r="A41" s="127"/>
      <c r="B41" s="128" t="s">
        <v>397</v>
      </c>
      <c r="C41" s="129" t="s">
        <v>334</v>
      </c>
      <c r="D41" s="130" t="s">
        <v>329</v>
      </c>
      <c r="E41" s="131" t="s">
        <v>295</v>
      </c>
      <c r="F41" s="228">
        <v>0.64</v>
      </c>
      <c r="G41" s="133"/>
      <c r="H41" s="285"/>
      <c r="I41" s="285"/>
      <c r="J41" s="285"/>
      <c r="K41" s="286" t="s">
        <v>399</v>
      </c>
      <c r="L41" s="311"/>
      <c r="M41" s="312"/>
      <c r="N41" s="138"/>
      <c r="O41" s="139"/>
      <c r="P41" s="256"/>
      <c r="Q41" s="147"/>
      <c r="R41" s="147"/>
      <c r="S41" s="147"/>
      <c r="T41" s="286" t="s">
        <v>399</v>
      </c>
      <c r="U41" s="147"/>
      <c r="V41" s="147"/>
      <c r="W41" s="145"/>
      <c r="X41" s="139"/>
      <c r="Y41" s="146"/>
      <c r="Z41" s="147"/>
      <c r="AA41" s="313"/>
      <c r="AB41" s="256">
        <v>90</v>
      </c>
      <c r="AC41" s="149">
        <v>29</v>
      </c>
      <c r="AD41" s="314"/>
    </row>
    <row r="42" spans="1:30" s="100" customFormat="1" ht="27.75" customHeight="1">
      <c r="A42" s="151">
        <v>12</v>
      </c>
      <c r="B42" s="269" t="s">
        <v>402</v>
      </c>
      <c r="C42" s="193" t="s">
        <v>323</v>
      </c>
      <c r="D42" s="235" t="s">
        <v>324</v>
      </c>
      <c r="E42" s="195" t="s">
        <v>403</v>
      </c>
      <c r="F42" s="293">
        <v>0.68</v>
      </c>
      <c r="G42" s="197"/>
      <c r="H42" s="294"/>
      <c r="I42" s="294"/>
      <c r="J42" s="294"/>
      <c r="K42" s="271" t="s">
        <v>399</v>
      </c>
      <c r="L42" s="272"/>
      <c r="M42" s="276"/>
      <c r="N42" s="163"/>
      <c r="O42" s="164"/>
      <c r="P42" s="303"/>
      <c r="Q42" s="171"/>
      <c r="R42" s="171"/>
      <c r="S42" s="171"/>
      <c r="T42" s="171" t="s">
        <v>399</v>
      </c>
      <c r="U42" s="171"/>
      <c r="V42" s="171"/>
      <c r="W42" s="169"/>
      <c r="X42" s="164"/>
      <c r="Y42" s="170"/>
      <c r="Z42" s="171"/>
      <c r="AA42" s="273"/>
      <c r="AB42" s="303">
        <v>0</v>
      </c>
      <c r="AC42" s="173" t="s">
        <v>336</v>
      </c>
      <c r="AD42" s="150"/>
    </row>
    <row r="43" spans="1:30" s="100" customFormat="1" ht="27.75" customHeight="1" thickBot="1">
      <c r="A43" s="174"/>
      <c r="B43" s="175" t="s">
        <v>370</v>
      </c>
      <c r="C43" s="214"/>
      <c r="D43" s="154"/>
      <c r="E43" s="155"/>
      <c r="F43" s="156"/>
      <c r="G43" s="217"/>
      <c r="H43" s="305"/>
      <c r="I43" s="305"/>
      <c r="J43" s="305"/>
      <c r="K43" s="306"/>
      <c r="L43" s="315"/>
      <c r="M43" s="316"/>
      <c r="N43" s="317"/>
      <c r="O43" s="233"/>
      <c r="P43" s="318"/>
      <c r="Q43" s="319"/>
      <c r="R43" s="319"/>
      <c r="S43" s="319"/>
      <c r="T43" s="319"/>
      <c r="U43" s="319"/>
      <c r="V43" s="319"/>
      <c r="W43" s="320"/>
      <c r="X43" s="233"/>
      <c r="Y43" s="321"/>
      <c r="Z43" s="319"/>
      <c r="AA43" s="322"/>
      <c r="AB43" s="323"/>
      <c r="AC43" s="192"/>
      <c r="AD43" s="150"/>
    </row>
    <row r="44" spans="1:50" s="100" customFormat="1" ht="27.75" customHeight="1" thickBot="1" thickTop="1">
      <c r="A44" s="324"/>
      <c r="B44" s="325"/>
      <c r="C44" s="326" t="s">
        <v>404</v>
      </c>
      <c r="D44" s="327"/>
      <c r="E44" s="327"/>
      <c r="F44" s="328"/>
      <c r="G44" s="329"/>
      <c r="H44" s="329"/>
      <c r="I44" s="329"/>
      <c r="J44" s="329"/>
      <c r="K44" s="1081" t="s">
        <v>405</v>
      </c>
      <c r="L44" s="1082"/>
      <c r="M44" s="1082"/>
      <c r="N44" s="1082"/>
      <c r="O44" s="1082"/>
      <c r="P44" s="1082"/>
      <c r="Q44" s="1082"/>
      <c r="R44" s="1082"/>
      <c r="S44" s="1082"/>
      <c r="T44" s="1083" t="s">
        <v>406</v>
      </c>
      <c r="U44" s="1084"/>
      <c r="V44" s="1084"/>
      <c r="W44" s="1084"/>
      <c r="X44" s="1084"/>
      <c r="Y44" s="1084"/>
      <c r="Z44" s="1084"/>
      <c r="AA44" s="1084"/>
      <c r="AB44" s="1084"/>
      <c r="AC44" s="1085"/>
      <c r="AD44" s="99"/>
      <c r="AE44" s="99"/>
      <c r="AF44" s="99"/>
      <c r="AG44" s="99"/>
      <c r="AH44" s="99"/>
      <c r="AI44" s="99"/>
      <c r="AJ44" s="99"/>
      <c r="AK44" s="99"/>
      <c r="AL44" s="99"/>
      <c r="AM44" s="99"/>
      <c r="AN44" s="99"/>
      <c r="AO44" s="99"/>
      <c r="AP44" s="99"/>
      <c r="AQ44" s="99"/>
      <c r="AR44" s="99"/>
      <c r="AS44" s="99"/>
      <c r="AT44" s="99"/>
      <c r="AU44" s="99"/>
      <c r="AV44" s="99"/>
      <c r="AW44" s="99"/>
      <c r="AX44" s="99"/>
    </row>
    <row r="45" spans="1:50" s="100" customFormat="1" ht="24.75" customHeight="1" thickTop="1">
      <c r="A45" s="330"/>
      <c r="B45" s="1086" t="s">
        <v>407</v>
      </c>
      <c r="C45" s="1088" t="s">
        <v>408</v>
      </c>
      <c r="D45" s="1089"/>
      <c r="E45" s="1089"/>
      <c r="F45" s="1089"/>
      <c r="G45" s="1089"/>
      <c r="H45" s="1089"/>
      <c r="I45" s="1089"/>
      <c r="J45" s="1089"/>
      <c r="K45" s="1090" t="s">
        <v>409</v>
      </c>
      <c r="L45" s="1090"/>
      <c r="M45" s="1090"/>
      <c r="N45" s="1090"/>
      <c r="O45" s="1090"/>
      <c r="P45" s="1090"/>
      <c r="Q45" s="1090"/>
      <c r="R45" s="1090"/>
      <c r="S45" s="1091"/>
      <c r="T45" s="1092" t="s">
        <v>410</v>
      </c>
      <c r="U45" s="1093"/>
      <c r="V45" s="1093"/>
      <c r="W45" s="1093"/>
      <c r="X45" s="1093"/>
      <c r="Y45" s="1093"/>
      <c r="Z45" s="1093"/>
      <c r="AA45" s="1093"/>
      <c r="AB45" s="1093"/>
      <c r="AC45" s="1094"/>
      <c r="AD45" s="99"/>
      <c r="AE45" s="99"/>
      <c r="AF45" s="99"/>
      <c r="AG45" s="99"/>
      <c r="AH45" s="99"/>
      <c r="AI45" s="99"/>
      <c r="AJ45" s="99"/>
      <c r="AK45" s="99"/>
      <c r="AL45" s="99"/>
      <c r="AM45" s="99"/>
      <c r="AN45" s="99"/>
      <c r="AO45" s="99"/>
      <c r="AP45" s="99"/>
      <c r="AQ45" s="99"/>
      <c r="AR45" s="99"/>
      <c r="AS45" s="99"/>
      <c r="AT45" s="99"/>
      <c r="AU45" s="99"/>
      <c r="AV45" s="99"/>
      <c r="AW45" s="99"/>
      <c r="AX45" s="99"/>
    </row>
    <row r="46" spans="1:50" s="100" customFormat="1" ht="24.75" customHeight="1" thickBot="1">
      <c r="A46" s="330"/>
      <c r="B46" s="1087"/>
      <c r="C46" s="1095" t="s">
        <v>411</v>
      </c>
      <c r="D46" s="1090"/>
      <c r="E46" s="1090"/>
      <c r="F46" s="1090"/>
      <c r="G46" s="1090"/>
      <c r="H46" s="1090"/>
      <c r="I46" s="1090"/>
      <c r="J46" s="1090"/>
      <c r="K46" s="1090" t="s">
        <v>412</v>
      </c>
      <c r="L46" s="1090"/>
      <c r="M46" s="1090"/>
      <c r="N46" s="1090"/>
      <c r="O46" s="1090"/>
      <c r="P46" s="1090"/>
      <c r="Q46" s="1090"/>
      <c r="R46" s="1090"/>
      <c r="S46" s="1091"/>
      <c r="T46" s="1092" t="s">
        <v>413</v>
      </c>
      <c r="U46" s="1093"/>
      <c r="V46" s="1093"/>
      <c r="W46" s="1093"/>
      <c r="X46" s="1093"/>
      <c r="Y46" s="1093"/>
      <c r="Z46" s="1093"/>
      <c r="AA46" s="1093"/>
      <c r="AB46" s="1093"/>
      <c r="AC46" s="1094"/>
      <c r="AD46" s="99"/>
      <c r="AE46" s="99"/>
      <c r="AF46" s="99"/>
      <c r="AG46" s="99"/>
      <c r="AH46" s="99"/>
      <c r="AI46" s="99"/>
      <c r="AJ46" s="99"/>
      <c r="AK46" s="99"/>
      <c r="AL46" s="99"/>
      <c r="AM46" s="99"/>
      <c r="AN46" s="99"/>
      <c r="AO46" s="99"/>
      <c r="AP46" s="99"/>
      <c r="AQ46" s="99"/>
      <c r="AR46" s="99"/>
      <c r="AS46" s="99"/>
      <c r="AT46" s="99"/>
      <c r="AU46" s="99"/>
      <c r="AV46" s="99"/>
      <c r="AW46" s="99"/>
      <c r="AX46" s="99"/>
    </row>
    <row r="47" spans="1:50" s="100" customFormat="1" ht="24.75" customHeight="1" thickBot="1" thickTop="1">
      <c r="A47" s="331"/>
      <c r="B47" s="332"/>
      <c r="C47" s="1074" t="s">
        <v>414</v>
      </c>
      <c r="D47" s="1074"/>
      <c r="E47" s="1074"/>
      <c r="F47" s="1074"/>
      <c r="G47" s="1074"/>
      <c r="H47" s="1074"/>
      <c r="I47" s="1074"/>
      <c r="J47" s="1074"/>
      <c r="K47" s="1074" t="s">
        <v>415</v>
      </c>
      <c r="L47" s="1074"/>
      <c r="M47" s="1074"/>
      <c r="N47" s="1074"/>
      <c r="O47" s="1074"/>
      <c r="P47" s="1074"/>
      <c r="Q47" s="1074"/>
      <c r="R47" s="1074"/>
      <c r="S47" s="1075"/>
      <c r="T47" s="1076" t="s">
        <v>416</v>
      </c>
      <c r="U47" s="1077"/>
      <c r="V47" s="1077"/>
      <c r="W47" s="1077"/>
      <c r="X47" s="1077"/>
      <c r="Y47" s="1077"/>
      <c r="Z47" s="1077"/>
      <c r="AA47" s="1077"/>
      <c r="AB47" s="1077"/>
      <c r="AC47" s="1078"/>
      <c r="AD47" s="99"/>
      <c r="AE47" s="99"/>
      <c r="AF47" s="99"/>
      <c r="AG47" s="99"/>
      <c r="AH47" s="99"/>
      <c r="AI47" s="99"/>
      <c r="AJ47" s="99"/>
      <c r="AK47" s="99"/>
      <c r="AL47" s="99"/>
      <c r="AM47" s="99"/>
      <c r="AN47" s="99"/>
      <c r="AO47" s="99"/>
      <c r="AP47" s="99"/>
      <c r="AQ47" s="99"/>
      <c r="AR47" s="99"/>
      <c r="AS47" s="99"/>
      <c r="AT47" s="99"/>
      <c r="AU47" s="99"/>
      <c r="AV47" s="99"/>
      <c r="AW47" s="99"/>
      <c r="AX47" s="99"/>
    </row>
    <row r="48" ht="14.25" thickTop="1"/>
  </sheetData>
  <sheetProtection/>
  <mergeCells count="46">
    <mergeCell ref="D1:F1"/>
    <mergeCell ref="B2:B3"/>
    <mergeCell ref="C2:C3"/>
    <mergeCell ref="D2:X3"/>
    <mergeCell ref="Y2:AC2"/>
    <mergeCell ref="Y3:AC3"/>
    <mergeCell ref="B4:C4"/>
    <mergeCell ref="D4:F4"/>
    <mergeCell ref="G4:O4"/>
    <mergeCell ref="P4:X4"/>
    <mergeCell ref="Y4:AC4"/>
    <mergeCell ref="B5:F5"/>
    <mergeCell ref="G5:O5"/>
    <mergeCell ref="P5:X5"/>
    <mergeCell ref="Y5:AC5"/>
    <mergeCell ref="A6:B6"/>
    <mergeCell ref="C6:C7"/>
    <mergeCell ref="D6:D7"/>
    <mergeCell ref="E6:E7"/>
    <mergeCell ref="F6:F7"/>
    <mergeCell ref="G6:G7"/>
    <mergeCell ref="W6:X6"/>
    <mergeCell ref="Z6:AA6"/>
    <mergeCell ref="H6:J6"/>
    <mergeCell ref="K6:K7"/>
    <mergeCell ref="L6:L7"/>
    <mergeCell ref="M6:M7"/>
    <mergeCell ref="N6:O6"/>
    <mergeCell ref="P6:P7"/>
    <mergeCell ref="B45:B46"/>
    <mergeCell ref="C45:J45"/>
    <mergeCell ref="K45:S45"/>
    <mergeCell ref="T45:AC45"/>
    <mergeCell ref="C46:J46"/>
    <mergeCell ref="K46:S46"/>
    <mergeCell ref="T46:AC46"/>
    <mergeCell ref="C47:J47"/>
    <mergeCell ref="K47:S47"/>
    <mergeCell ref="T47:AC47"/>
    <mergeCell ref="AB6:AC6"/>
    <mergeCell ref="K44:S44"/>
    <mergeCell ref="T44:AC44"/>
    <mergeCell ref="Q6:S6"/>
    <mergeCell ref="T6:T7"/>
    <mergeCell ref="U6:U7"/>
    <mergeCell ref="V6:V7"/>
  </mergeCells>
  <printOptions horizontalCentered="1" verticalCentered="1"/>
  <pageMargins left="0.12" right="0.56" top="0" bottom="0" header="0.11811023622047245" footer="0"/>
  <pageSetup fitToHeight="10" horizontalDpi="300" verticalDpi="300" orientation="landscape" paperSize="9" scale="43" r:id="rId1"/>
</worksheet>
</file>

<file path=xl/worksheets/sheet4.xml><?xml version="1.0" encoding="utf-8"?>
<worksheet xmlns="http://schemas.openxmlformats.org/spreadsheetml/2006/main" xmlns:r="http://schemas.openxmlformats.org/officeDocument/2006/relationships">
  <dimension ref="A1:AA48"/>
  <sheetViews>
    <sheetView zoomScale="50" zoomScaleNormal="50" zoomScalePageLayoutView="0" workbookViewId="0" topLeftCell="A1">
      <selection activeCell="C2" sqref="C2:X3"/>
    </sheetView>
  </sheetViews>
  <sheetFormatPr defaultColWidth="9.00390625" defaultRowHeight="13.5"/>
  <cols>
    <col min="1" max="1" width="8.375" style="1" customWidth="1"/>
    <col min="2" max="2" width="29.875" style="1" customWidth="1"/>
    <col min="3" max="3" width="13.00390625" style="1" customWidth="1"/>
    <col min="4" max="4" width="10.00390625" style="1" customWidth="1"/>
    <col min="5" max="5" width="10.625" style="1" customWidth="1"/>
    <col min="6" max="9" width="8.125" style="1" customWidth="1"/>
    <col min="10" max="10" width="15.625" style="1" customWidth="1"/>
    <col min="11" max="11" width="9.375" style="1" customWidth="1"/>
    <col min="12" max="12" width="2.625" style="1" customWidth="1"/>
    <col min="13" max="13" width="8.625" style="1" customWidth="1"/>
    <col min="14" max="14" width="30.375" style="1" customWidth="1"/>
    <col min="15" max="15" width="12.375" style="1" customWidth="1"/>
    <col min="16" max="17" width="9.375" style="1" customWidth="1"/>
    <col min="18" max="21" width="8.125" style="1" customWidth="1"/>
    <col min="22" max="22" width="14.875" style="1" customWidth="1"/>
    <col min="23" max="23" width="9.625" style="1" customWidth="1"/>
    <col min="24" max="24" width="3.375" style="1" customWidth="1"/>
    <col min="25" max="25" width="9.375" style="1" customWidth="1"/>
    <col min="26" max="26" width="27.625" style="1" customWidth="1"/>
    <col min="27" max="27" width="10.625" style="1" customWidth="1"/>
    <col min="28" max="16384" width="9.00390625" style="1" customWidth="1"/>
  </cols>
  <sheetData>
    <row r="1" spans="3:5" ht="6.75" customHeight="1" thickBot="1">
      <c r="C1" s="1139"/>
      <c r="D1" s="1139"/>
      <c r="E1" s="1139"/>
    </row>
    <row r="2" spans="1:27" s="100" customFormat="1" ht="35.25" customHeight="1" thickTop="1">
      <c r="A2" s="99"/>
      <c r="B2" s="1186" t="s">
        <v>417</v>
      </c>
      <c r="C2" s="1187" t="s">
        <v>418</v>
      </c>
      <c r="D2" s="1188"/>
      <c r="E2" s="1188"/>
      <c r="F2" s="1188"/>
      <c r="G2" s="1188"/>
      <c r="H2" s="1188"/>
      <c r="I2" s="1188"/>
      <c r="J2" s="1188"/>
      <c r="K2" s="1188"/>
      <c r="L2" s="1188"/>
      <c r="M2" s="1188"/>
      <c r="N2" s="1188"/>
      <c r="O2" s="1188"/>
      <c r="P2" s="1188"/>
      <c r="Q2" s="1188"/>
      <c r="R2" s="1188"/>
      <c r="S2" s="1188"/>
      <c r="T2" s="1188"/>
      <c r="U2" s="1188"/>
      <c r="V2" s="1188"/>
      <c r="W2" s="1189"/>
      <c r="X2" s="333"/>
      <c r="Y2" s="333"/>
      <c r="Z2" s="333"/>
      <c r="AA2" s="108"/>
    </row>
    <row r="3" spans="1:27" s="100" customFormat="1" ht="34.5" customHeight="1" thickBot="1">
      <c r="A3" s="109"/>
      <c r="B3" s="1186"/>
      <c r="C3" s="1190"/>
      <c r="D3" s="1191"/>
      <c r="E3" s="1191"/>
      <c r="F3" s="1191"/>
      <c r="G3" s="1191"/>
      <c r="H3" s="1191"/>
      <c r="I3" s="1191"/>
      <c r="J3" s="1191"/>
      <c r="K3" s="1191"/>
      <c r="L3" s="1191"/>
      <c r="M3" s="1191"/>
      <c r="N3" s="1191"/>
      <c r="O3" s="1191"/>
      <c r="P3" s="1191"/>
      <c r="Q3" s="1191"/>
      <c r="R3" s="1191"/>
      <c r="S3" s="1191"/>
      <c r="T3" s="1191"/>
      <c r="U3" s="1191"/>
      <c r="V3" s="1191"/>
      <c r="W3" s="1192"/>
      <c r="X3" s="333"/>
      <c r="Y3" s="333"/>
      <c r="Z3" s="334" t="s">
        <v>419</v>
      </c>
      <c r="AA3" s="335"/>
    </row>
    <row r="4" spans="2:27" s="100" customFormat="1" ht="30.75" customHeight="1" thickBot="1" thickTop="1">
      <c r="B4" s="336"/>
      <c r="C4" s="1193" t="s">
        <v>420</v>
      </c>
      <c r="D4" s="1193"/>
      <c r="E4" s="1193"/>
      <c r="F4" s="1193"/>
      <c r="G4" s="1193"/>
      <c r="H4" s="1193"/>
      <c r="I4" s="1193"/>
      <c r="J4" s="1193"/>
      <c r="K4" s="1193"/>
      <c r="L4" s="1193"/>
      <c r="M4" s="1193"/>
      <c r="N4" s="1193"/>
      <c r="O4" s="1193"/>
      <c r="P4" s="1193"/>
      <c r="Q4" s="1193"/>
      <c r="R4" s="1193"/>
      <c r="S4" s="1193"/>
      <c r="T4" s="1193"/>
      <c r="U4" s="1193"/>
      <c r="V4" s="1193"/>
      <c r="W4" s="1193"/>
      <c r="X4" s="337"/>
      <c r="Y4" s="337"/>
      <c r="Z4" s="337"/>
      <c r="AA4" s="338"/>
    </row>
    <row r="5" spans="1:27" s="100" customFormat="1" ht="30.75" customHeight="1" thickBot="1" thickTop="1">
      <c r="A5" s="1194" t="s">
        <v>421</v>
      </c>
      <c r="B5" s="1195"/>
      <c r="C5" s="1195"/>
      <c r="D5" s="1195"/>
      <c r="E5" s="1195"/>
      <c r="F5" s="1195"/>
      <c r="G5" s="1195"/>
      <c r="H5" s="1195"/>
      <c r="I5" s="1195"/>
      <c r="J5" s="1195"/>
      <c r="K5" s="1196"/>
      <c r="L5" s="339"/>
      <c r="M5" s="1197" t="s">
        <v>422</v>
      </c>
      <c r="N5" s="1198"/>
      <c r="O5" s="1198"/>
      <c r="P5" s="1198"/>
      <c r="Q5" s="1198"/>
      <c r="R5" s="1198"/>
      <c r="S5" s="1198"/>
      <c r="T5" s="1198"/>
      <c r="U5" s="1198"/>
      <c r="V5" s="1198"/>
      <c r="W5" s="1199"/>
      <c r="X5" s="340"/>
      <c r="Y5" s="1168" t="s">
        <v>423</v>
      </c>
      <c r="Z5" s="1169"/>
      <c r="AA5" s="1170"/>
    </row>
    <row r="6" spans="1:27" s="100" customFormat="1" ht="23.25" customHeight="1">
      <c r="A6" s="1171" t="s">
        <v>253</v>
      </c>
      <c r="B6" s="1173" t="s">
        <v>255</v>
      </c>
      <c r="C6" s="1173" t="s">
        <v>256</v>
      </c>
      <c r="D6" s="1173" t="s">
        <v>359</v>
      </c>
      <c r="E6" s="1175" t="s">
        <v>360</v>
      </c>
      <c r="F6" s="1177" t="s">
        <v>258</v>
      </c>
      <c r="G6" s="1179" t="s">
        <v>361</v>
      </c>
      <c r="H6" s="1180"/>
      <c r="I6" s="1181"/>
      <c r="J6" s="1182" t="s">
        <v>262</v>
      </c>
      <c r="K6" s="1184" t="s">
        <v>362</v>
      </c>
      <c r="L6" s="341"/>
      <c r="M6" s="1161" t="s">
        <v>253</v>
      </c>
      <c r="N6" s="1162" t="s">
        <v>255</v>
      </c>
      <c r="O6" s="1162" t="s">
        <v>256</v>
      </c>
      <c r="P6" s="1164" t="s">
        <v>359</v>
      </c>
      <c r="Q6" s="1165" t="s">
        <v>360</v>
      </c>
      <c r="R6" s="1167" t="s">
        <v>258</v>
      </c>
      <c r="S6" s="1152" t="s">
        <v>361</v>
      </c>
      <c r="T6" s="1152"/>
      <c r="U6" s="1152"/>
      <c r="V6" s="1153" t="s">
        <v>262</v>
      </c>
      <c r="W6" s="1154" t="s">
        <v>362</v>
      </c>
      <c r="X6" s="340"/>
      <c r="Y6" s="1155" t="s">
        <v>253</v>
      </c>
      <c r="Z6" s="1157" t="s">
        <v>424</v>
      </c>
      <c r="AA6" s="1159" t="s">
        <v>367</v>
      </c>
    </row>
    <row r="7" spans="1:27" s="100" customFormat="1" ht="24.75" customHeight="1" thickBot="1">
      <c r="A7" s="1172"/>
      <c r="B7" s="1174"/>
      <c r="C7" s="1174"/>
      <c r="D7" s="1174"/>
      <c r="E7" s="1176"/>
      <c r="F7" s="1178"/>
      <c r="G7" s="344" t="s">
        <v>259</v>
      </c>
      <c r="H7" s="344" t="s">
        <v>260</v>
      </c>
      <c r="I7" s="344" t="s">
        <v>261</v>
      </c>
      <c r="J7" s="1183"/>
      <c r="K7" s="1185"/>
      <c r="L7" s="341"/>
      <c r="M7" s="1161"/>
      <c r="N7" s="1163"/>
      <c r="O7" s="1163"/>
      <c r="P7" s="1163"/>
      <c r="Q7" s="1166"/>
      <c r="R7" s="1167"/>
      <c r="S7" s="345" t="s">
        <v>259</v>
      </c>
      <c r="T7" s="345" t="s">
        <v>260</v>
      </c>
      <c r="U7" s="345" t="s">
        <v>261</v>
      </c>
      <c r="V7" s="1153"/>
      <c r="W7" s="1154"/>
      <c r="X7" s="340"/>
      <c r="Y7" s="1156"/>
      <c r="Z7" s="1158"/>
      <c r="AA7" s="1160"/>
    </row>
    <row r="8" spans="1:27" s="100" customFormat="1" ht="27.75" customHeight="1">
      <c r="A8" s="346">
        <v>1</v>
      </c>
      <c r="B8" s="347" t="s">
        <v>279</v>
      </c>
      <c r="C8" s="348" t="s">
        <v>313</v>
      </c>
      <c r="D8" s="349" t="s">
        <v>305</v>
      </c>
      <c r="E8" s="243">
        <v>0.7</v>
      </c>
      <c r="F8" s="350">
        <v>7</v>
      </c>
      <c r="G8" s="285">
        <v>2</v>
      </c>
      <c r="H8" s="285">
        <v>33</v>
      </c>
      <c r="I8" s="285">
        <v>0</v>
      </c>
      <c r="J8" s="351">
        <v>6426</v>
      </c>
      <c r="K8" s="352">
        <v>100</v>
      </c>
      <c r="L8" s="353">
        <v>97</v>
      </c>
      <c r="M8" s="354">
        <v>1</v>
      </c>
      <c r="N8" s="347" t="s">
        <v>286</v>
      </c>
      <c r="O8" s="355" t="s">
        <v>306</v>
      </c>
      <c r="P8" s="349" t="s">
        <v>281</v>
      </c>
      <c r="Q8" s="243">
        <v>0.74</v>
      </c>
      <c r="R8" s="356">
        <v>2</v>
      </c>
      <c r="S8" s="357">
        <v>2</v>
      </c>
      <c r="T8" s="357">
        <v>40</v>
      </c>
      <c r="U8" s="357">
        <v>44</v>
      </c>
      <c r="V8" s="142">
        <v>7136.5599999999995</v>
      </c>
      <c r="W8" s="352">
        <v>100</v>
      </c>
      <c r="X8" s="358"/>
      <c r="Y8" s="354">
        <v>1</v>
      </c>
      <c r="Z8" s="347" t="s">
        <v>286</v>
      </c>
      <c r="AA8" s="352">
        <v>199</v>
      </c>
    </row>
    <row r="9" spans="1:27" s="100" customFormat="1" ht="27.75" customHeight="1">
      <c r="A9" s="359">
        <v>2</v>
      </c>
      <c r="B9" s="360" t="s">
        <v>286</v>
      </c>
      <c r="C9" s="361" t="s">
        <v>306</v>
      </c>
      <c r="D9" s="362" t="s">
        <v>281</v>
      </c>
      <c r="E9" s="211">
        <v>0.74</v>
      </c>
      <c r="F9" s="363">
        <v>3</v>
      </c>
      <c r="G9" s="270">
        <v>2</v>
      </c>
      <c r="H9" s="364">
        <v>28</v>
      </c>
      <c r="I9" s="364">
        <v>3</v>
      </c>
      <c r="J9" s="271">
        <v>6573.42</v>
      </c>
      <c r="K9" s="365">
        <v>99</v>
      </c>
      <c r="L9" s="353">
        <v>100</v>
      </c>
      <c r="M9" s="366">
        <v>2</v>
      </c>
      <c r="N9" s="367" t="s">
        <v>328</v>
      </c>
      <c r="O9" s="368" t="s">
        <v>329</v>
      </c>
      <c r="P9" s="362" t="s">
        <v>295</v>
      </c>
      <c r="Q9" s="369">
        <v>0.65</v>
      </c>
      <c r="R9" s="370">
        <v>10</v>
      </c>
      <c r="S9" s="371">
        <v>3</v>
      </c>
      <c r="T9" s="371">
        <v>4</v>
      </c>
      <c r="U9" s="371">
        <v>17</v>
      </c>
      <c r="V9" s="166">
        <v>7187.05</v>
      </c>
      <c r="W9" s="365">
        <v>99</v>
      </c>
      <c r="X9" s="358"/>
      <c r="Y9" s="366">
        <v>2</v>
      </c>
      <c r="Z9" s="360" t="s">
        <v>279</v>
      </c>
      <c r="AA9" s="365">
        <v>198</v>
      </c>
    </row>
    <row r="10" spans="1:27" s="100" customFormat="1" ht="27.75" customHeight="1">
      <c r="A10" s="359">
        <v>3</v>
      </c>
      <c r="B10" s="367" t="s">
        <v>282</v>
      </c>
      <c r="C10" s="368" t="s">
        <v>330</v>
      </c>
      <c r="D10" s="362" t="s">
        <v>295</v>
      </c>
      <c r="E10" s="211">
        <v>0.65</v>
      </c>
      <c r="F10" s="363">
        <v>20</v>
      </c>
      <c r="G10" s="270">
        <v>2</v>
      </c>
      <c r="H10" s="364">
        <v>54</v>
      </c>
      <c r="I10" s="364">
        <v>12</v>
      </c>
      <c r="J10" s="160">
        <v>6793.8</v>
      </c>
      <c r="K10" s="365">
        <v>98</v>
      </c>
      <c r="L10" s="353">
        <v>89</v>
      </c>
      <c r="M10" s="366">
        <v>3</v>
      </c>
      <c r="N10" s="367" t="s">
        <v>279</v>
      </c>
      <c r="O10" s="368" t="s">
        <v>313</v>
      </c>
      <c r="P10" s="362" t="s">
        <v>305</v>
      </c>
      <c r="Q10" s="211">
        <v>0.7</v>
      </c>
      <c r="R10" s="370">
        <v>7</v>
      </c>
      <c r="S10" s="371">
        <v>2</v>
      </c>
      <c r="T10" s="371">
        <v>52</v>
      </c>
      <c r="U10" s="371">
        <v>39</v>
      </c>
      <c r="V10" s="166">
        <v>7251.299999999999</v>
      </c>
      <c r="W10" s="365">
        <v>98</v>
      </c>
      <c r="X10" s="358"/>
      <c r="Y10" s="366">
        <v>3</v>
      </c>
      <c r="Z10" s="372" t="s">
        <v>282</v>
      </c>
      <c r="AA10" s="365">
        <v>194</v>
      </c>
    </row>
    <row r="11" spans="1:27" ht="27.75" customHeight="1">
      <c r="A11" s="359">
        <v>4</v>
      </c>
      <c r="B11" s="360" t="s">
        <v>304</v>
      </c>
      <c r="C11" s="368" t="s">
        <v>294</v>
      </c>
      <c r="D11" s="362" t="s">
        <v>305</v>
      </c>
      <c r="E11" s="244">
        <v>0.75</v>
      </c>
      <c r="F11" s="363">
        <v>4</v>
      </c>
      <c r="G11" s="270">
        <v>2</v>
      </c>
      <c r="H11" s="270">
        <v>31</v>
      </c>
      <c r="I11" s="270">
        <v>11</v>
      </c>
      <c r="J11" s="160">
        <v>6803.25</v>
      </c>
      <c r="K11" s="365">
        <v>97</v>
      </c>
      <c r="L11" s="353">
        <v>90</v>
      </c>
      <c r="M11" s="366">
        <v>4</v>
      </c>
      <c r="N11" s="360" t="s">
        <v>283</v>
      </c>
      <c r="O11" s="368" t="s">
        <v>284</v>
      </c>
      <c r="P11" s="362" t="s">
        <v>317</v>
      </c>
      <c r="Q11" s="211">
        <v>0.69</v>
      </c>
      <c r="R11" s="370">
        <v>8</v>
      </c>
      <c r="S11" s="371">
        <v>2</v>
      </c>
      <c r="T11" s="371">
        <v>56</v>
      </c>
      <c r="U11" s="371">
        <v>44</v>
      </c>
      <c r="V11" s="166">
        <v>7316.759999999999</v>
      </c>
      <c r="W11" s="365">
        <v>97</v>
      </c>
      <c r="X11" s="358"/>
      <c r="Y11" s="366">
        <v>4</v>
      </c>
      <c r="Z11" s="367" t="s">
        <v>304</v>
      </c>
      <c r="AA11" s="365">
        <v>190</v>
      </c>
    </row>
    <row r="12" spans="1:27" s="100" customFormat="1" ht="27.75" customHeight="1">
      <c r="A12" s="359">
        <v>5</v>
      </c>
      <c r="B12" s="372" t="s">
        <v>274</v>
      </c>
      <c r="C12" s="361" t="s">
        <v>300</v>
      </c>
      <c r="D12" s="362" t="s">
        <v>301</v>
      </c>
      <c r="E12" s="244">
        <v>0.77</v>
      </c>
      <c r="F12" s="363">
        <v>2</v>
      </c>
      <c r="G12" s="364">
        <v>2</v>
      </c>
      <c r="H12" s="364">
        <v>27</v>
      </c>
      <c r="I12" s="364">
        <v>53</v>
      </c>
      <c r="J12" s="160">
        <v>6832.21</v>
      </c>
      <c r="K12" s="365">
        <v>96</v>
      </c>
      <c r="L12" s="353">
        <v>95</v>
      </c>
      <c r="M12" s="366">
        <v>5</v>
      </c>
      <c r="N12" s="360" t="s">
        <v>282</v>
      </c>
      <c r="O12" s="368" t="s">
        <v>330</v>
      </c>
      <c r="P12" s="362" t="s">
        <v>295</v>
      </c>
      <c r="Q12" s="211">
        <v>0.65</v>
      </c>
      <c r="R12" s="370">
        <v>13</v>
      </c>
      <c r="S12" s="371">
        <v>3</v>
      </c>
      <c r="T12" s="371">
        <v>10</v>
      </c>
      <c r="U12" s="371">
        <v>19</v>
      </c>
      <c r="V12" s="166">
        <v>7422.35</v>
      </c>
      <c r="W12" s="365">
        <v>96</v>
      </c>
      <c r="X12" s="358"/>
      <c r="Y12" s="366">
        <v>5</v>
      </c>
      <c r="Z12" s="372" t="s">
        <v>328</v>
      </c>
      <c r="AA12" s="365">
        <v>190</v>
      </c>
    </row>
    <row r="13" spans="1:27" s="100" customFormat="1" ht="27.75" customHeight="1">
      <c r="A13" s="359">
        <v>6</v>
      </c>
      <c r="B13" s="372" t="s">
        <v>280</v>
      </c>
      <c r="C13" s="361" t="s">
        <v>320</v>
      </c>
      <c r="D13" s="362" t="s">
        <v>295</v>
      </c>
      <c r="E13" s="244">
        <v>0.69</v>
      </c>
      <c r="F13" s="373">
        <v>14</v>
      </c>
      <c r="G13" s="270">
        <v>2</v>
      </c>
      <c r="H13" s="364">
        <v>47</v>
      </c>
      <c r="I13" s="364">
        <v>13</v>
      </c>
      <c r="J13" s="160">
        <v>6922.7699999999995</v>
      </c>
      <c r="K13" s="365">
        <v>95</v>
      </c>
      <c r="L13" s="353">
        <v>91</v>
      </c>
      <c r="M13" s="366">
        <v>6</v>
      </c>
      <c r="N13" s="360" t="s">
        <v>331</v>
      </c>
      <c r="O13" s="368" t="s">
        <v>327</v>
      </c>
      <c r="P13" s="362" t="s">
        <v>277</v>
      </c>
      <c r="Q13" s="211">
        <v>0.62</v>
      </c>
      <c r="R13" s="370">
        <v>18</v>
      </c>
      <c r="S13" s="371">
        <v>3</v>
      </c>
      <c r="T13" s="371">
        <v>20</v>
      </c>
      <c r="U13" s="371">
        <v>41</v>
      </c>
      <c r="V13" s="166">
        <v>7465.42</v>
      </c>
      <c r="W13" s="365">
        <v>95</v>
      </c>
      <c r="X13" s="358"/>
      <c r="Y13" s="366">
        <v>6</v>
      </c>
      <c r="Z13" s="367" t="s">
        <v>297</v>
      </c>
      <c r="AA13" s="365">
        <v>185</v>
      </c>
    </row>
    <row r="14" spans="1:27" s="100" customFormat="1" ht="27.75" customHeight="1">
      <c r="A14" s="359">
        <v>7</v>
      </c>
      <c r="B14" s="360" t="s">
        <v>307</v>
      </c>
      <c r="C14" s="368" t="s">
        <v>308</v>
      </c>
      <c r="D14" s="362" t="s">
        <v>273</v>
      </c>
      <c r="E14" s="211">
        <v>0.73</v>
      </c>
      <c r="F14" s="363">
        <v>10</v>
      </c>
      <c r="G14" s="270">
        <v>2</v>
      </c>
      <c r="H14" s="270">
        <v>38</v>
      </c>
      <c r="I14" s="270">
        <v>16</v>
      </c>
      <c r="J14" s="160">
        <v>6932.08</v>
      </c>
      <c r="K14" s="365">
        <v>94</v>
      </c>
      <c r="L14" s="353">
        <v>87</v>
      </c>
      <c r="M14" s="366">
        <v>7</v>
      </c>
      <c r="N14" s="360" t="s">
        <v>302</v>
      </c>
      <c r="O14" s="368" t="s">
        <v>303</v>
      </c>
      <c r="P14" s="362" t="s">
        <v>295</v>
      </c>
      <c r="Q14" s="211">
        <v>0.76</v>
      </c>
      <c r="R14" s="370">
        <v>4</v>
      </c>
      <c r="S14" s="371">
        <v>2</v>
      </c>
      <c r="T14" s="371">
        <v>45</v>
      </c>
      <c r="U14" s="371">
        <v>34</v>
      </c>
      <c r="V14" s="166">
        <v>7549.84</v>
      </c>
      <c r="W14" s="365">
        <v>94</v>
      </c>
      <c r="X14" s="358"/>
      <c r="Y14" s="366">
        <v>7</v>
      </c>
      <c r="Z14" s="360" t="s">
        <v>283</v>
      </c>
      <c r="AA14" s="365">
        <v>184</v>
      </c>
    </row>
    <row r="15" spans="1:27" s="100" customFormat="1" ht="27.75" customHeight="1">
      <c r="A15" s="359">
        <v>8</v>
      </c>
      <c r="B15" s="360" t="s">
        <v>297</v>
      </c>
      <c r="C15" s="368" t="s">
        <v>294</v>
      </c>
      <c r="D15" s="362" t="s">
        <v>295</v>
      </c>
      <c r="E15" s="211">
        <v>0.79</v>
      </c>
      <c r="F15" s="373">
        <v>1</v>
      </c>
      <c r="G15" s="270">
        <v>2</v>
      </c>
      <c r="H15" s="364">
        <v>26</v>
      </c>
      <c r="I15" s="364">
        <v>25</v>
      </c>
      <c r="J15" s="160">
        <v>6940.150000000001</v>
      </c>
      <c r="K15" s="365">
        <v>93</v>
      </c>
      <c r="L15" s="353">
        <v>81</v>
      </c>
      <c r="M15" s="366">
        <v>8</v>
      </c>
      <c r="N15" s="360" t="s">
        <v>304</v>
      </c>
      <c r="O15" s="368" t="s">
        <v>294</v>
      </c>
      <c r="P15" s="362" t="s">
        <v>305</v>
      </c>
      <c r="Q15" s="211">
        <v>0.75</v>
      </c>
      <c r="R15" s="370">
        <v>6</v>
      </c>
      <c r="S15" s="371">
        <v>2</v>
      </c>
      <c r="T15" s="371">
        <v>48</v>
      </c>
      <c r="U15" s="371">
        <v>32</v>
      </c>
      <c r="V15" s="166">
        <v>7584</v>
      </c>
      <c r="W15" s="365">
        <v>93</v>
      </c>
      <c r="X15" s="358"/>
      <c r="Y15" s="366">
        <v>8</v>
      </c>
      <c r="Z15" s="372" t="s">
        <v>302</v>
      </c>
      <c r="AA15" s="365">
        <v>182</v>
      </c>
    </row>
    <row r="16" spans="1:27" s="100" customFormat="1" ht="27.75" customHeight="1">
      <c r="A16" s="359">
        <v>9</v>
      </c>
      <c r="B16" s="367" t="s">
        <v>285</v>
      </c>
      <c r="C16" s="368" t="s">
        <v>318</v>
      </c>
      <c r="D16" s="362" t="s">
        <v>319</v>
      </c>
      <c r="E16" s="211">
        <v>0.69</v>
      </c>
      <c r="F16" s="363">
        <v>15</v>
      </c>
      <c r="G16" s="270">
        <v>2</v>
      </c>
      <c r="H16" s="270">
        <v>48</v>
      </c>
      <c r="I16" s="270">
        <v>17</v>
      </c>
      <c r="J16" s="160">
        <v>6966.929999999999</v>
      </c>
      <c r="K16" s="365">
        <v>92</v>
      </c>
      <c r="L16" s="353">
        <v>98</v>
      </c>
      <c r="M16" s="366">
        <v>9</v>
      </c>
      <c r="N16" s="372" t="s">
        <v>297</v>
      </c>
      <c r="O16" s="361" t="s">
        <v>294</v>
      </c>
      <c r="P16" s="362" t="s">
        <v>295</v>
      </c>
      <c r="Q16" s="211">
        <v>0.79</v>
      </c>
      <c r="R16" s="370">
        <v>1</v>
      </c>
      <c r="S16" s="371">
        <v>2</v>
      </c>
      <c r="T16" s="371">
        <v>40</v>
      </c>
      <c r="U16" s="371">
        <v>15</v>
      </c>
      <c r="V16" s="166">
        <v>7595.85</v>
      </c>
      <c r="W16" s="365">
        <v>92</v>
      </c>
      <c r="X16" s="358"/>
      <c r="Y16" s="366">
        <v>9</v>
      </c>
      <c r="Z16" s="360" t="s">
        <v>271</v>
      </c>
      <c r="AA16" s="365">
        <v>181</v>
      </c>
    </row>
    <row r="17" spans="1:27" s="100" customFormat="1" ht="27.75" customHeight="1">
      <c r="A17" s="359">
        <v>10</v>
      </c>
      <c r="B17" s="360" t="s">
        <v>328</v>
      </c>
      <c r="C17" s="368" t="s">
        <v>329</v>
      </c>
      <c r="D17" s="362" t="s">
        <v>295</v>
      </c>
      <c r="E17" s="244">
        <v>0.65</v>
      </c>
      <c r="F17" s="363">
        <v>21</v>
      </c>
      <c r="G17" s="270">
        <v>2</v>
      </c>
      <c r="H17" s="270">
        <v>59</v>
      </c>
      <c r="I17" s="270">
        <v>40</v>
      </c>
      <c r="J17" s="160">
        <v>7007</v>
      </c>
      <c r="K17" s="365">
        <v>91</v>
      </c>
      <c r="L17" s="353">
        <v>87</v>
      </c>
      <c r="M17" s="366">
        <v>10</v>
      </c>
      <c r="N17" s="360" t="s">
        <v>271</v>
      </c>
      <c r="O17" s="368" t="s">
        <v>294</v>
      </c>
      <c r="P17" s="362" t="s">
        <v>295</v>
      </c>
      <c r="Q17" s="211">
        <v>0.77</v>
      </c>
      <c r="R17" s="370">
        <v>5</v>
      </c>
      <c r="S17" s="371">
        <v>2</v>
      </c>
      <c r="T17" s="371">
        <v>47</v>
      </c>
      <c r="U17" s="371">
        <v>22</v>
      </c>
      <c r="V17" s="166">
        <v>7732.34</v>
      </c>
      <c r="W17" s="365">
        <v>91</v>
      </c>
      <c r="X17" s="358"/>
      <c r="Y17" s="366">
        <v>10</v>
      </c>
      <c r="Z17" s="360" t="s">
        <v>280</v>
      </c>
      <c r="AA17" s="365">
        <v>181</v>
      </c>
    </row>
    <row r="18" spans="1:27" s="100" customFormat="1" ht="27.75" customHeight="1">
      <c r="A18" s="359">
        <v>11</v>
      </c>
      <c r="B18" s="360" t="s">
        <v>271</v>
      </c>
      <c r="C18" s="368" t="s">
        <v>294</v>
      </c>
      <c r="D18" s="362" t="s">
        <v>295</v>
      </c>
      <c r="E18" s="244">
        <v>0.77</v>
      </c>
      <c r="F18" s="363">
        <v>6</v>
      </c>
      <c r="G18" s="270">
        <v>2</v>
      </c>
      <c r="H18" s="270">
        <v>31</v>
      </c>
      <c r="I18" s="270">
        <v>40</v>
      </c>
      <c r="J18" s="160">
        <v>7007</v>
      </c>
      <c r="K18" s="365">
        <v>90</v>
      </c>
      <c r="L18" s="353">
        <v>86</v>
      </c>
      <c r="M18" s="366">
        <v>11</v>
      </c>
      <c r="N18" s="360" t="s">
        <v>270</v>
      </c>
      <c r="O18" s="368" t="s">
        <v>296</v>
      </c>
      <c r="P18" s="362" t="s">
        <v>295</v>
      </c>
      <c r="Q18" s="211">
        <v>0.8</v>
      </c>
      <c r="R18" s="370">
        <v>3</v>
      </c>
      <c r="S18" s="371">
        <v>2</v>
      </c>
      <c r="T18" s="371">
        <v>44</v>
      </c>
      <c r="U18" s="371">
        <v>34</v>
      </c>
      <c r="V18" s="166">
        <v>7899.200000000001</v>
      </c>
      <c r="W18" s="365">
        <v>90</v>
      </c>
      <c r="X18" s="358"/>
      <c r="Y18" s="366">
        <v>11</v>
      </c>
      <c r="Z18" s="360" t="s">
        <v>331</v>
      </c>
      <c r="AA18" s="365">
        <v>181</v>
      </c>
    </row>
    <row r="19" spans="1:27" s="100" customFormat="1" ht="27.75" customHeight="1">
      <c r="A19" s="359">
        <v>12</v>
      </c>
      <c r="B19" s="360" t="s">
        <v>321</v>
      </c>
      <c r="C19" s="368" t="s">
        <v>322</v>
      </c>
      <c r="D19" s="362" t="s">
        <v>305</v>
      </c>
      <c r="E19" s="244">
        <v>0.68</v>
      </c>
      <c r="F19" s="363">
        <v>18</v>
      </c>
      <c r="G19" s="270">
        <v>2</v>
      </c>
      <c r="H19" s="270">
        <v>53</v>
      </c>
      <c r="I19" s="270">
        <v>0</v>
      </c>
      <c r="J19" s="160">
        <v>7058.400000000001</v>
      </c>
      <c r="K19" s="365">
        <v>89</v>
      </c>
      <c r="L19" s="353">
        <v>94</v>
      </c>
      <c r="M19" s="366">
        <v>12</v>
      </c>
      <c r="N19" s="360" t="s">
        <v>276</v>
      </c>
      <c r="O19" s="368" t="s">
        <v>308</v>
      </c>
      <c r="P19" s="362" t="s">
        <v>277</v>
      </c>
      <c r="Q19" s="211">
        <v>0.7</v>
      </c>
      <c r="R19" s="370">
        <v>11</v>
      </c>
      <c r="S19" s="371">
        <v>3</v>
      </c>
      <c r="T19" s="371">
        <v>9</v>
      </c>
      <c r="U19" s="371">
        <v>30</v>
      </c>
      <c r="V19" s="166">
        <v>7958.999999999999</v>
      </c>
      <c r="W19" s="365">
        <v>89</v>
      </c>
      <c r="X19" s="358"/>
      <c r="Y19" s="366">
        <v>12</v>
      </c>
      <c r="Z19" s="367" t="s">
        <v>307</v>
      </c>
      <c r="AA19" s="365">
        <v>181</v>
      </c>
    </row>
    <row r="20" spans="1:27" s="100" customFormat="1" ht="27.75" customHeight="1">
      <c r="A20" s="359">
        <v>13</v>
      </c>
      <c r="B20" s="360" t="s">
        <v>302</v>
      </c>
      <c r="C20" s="368" t="s">
        <v>303</v>
      </c>
      <c r="D20" s="362" t="s">
        <v>295</v>
      </c>
      <c r="E20" s="369">
        <v>0.76</v>
      </c>
      <c r="F20" s="363">
        <v>8</v>
      </c>
      <c r="G20" s="270">
        <v>2</v>
      </c>
      <c r="H20" s="270">
        <v>34</v>
      </c>
      <c r="I20" s="270">
        <v>49</v>
      </c>
      <c r="J20" s="160">
        <v>7059.64</v>
      </c>
      <c r="K20" s="365">
        <v>88</v>
      </c>
      <c r="L20" s="353">
        <v>84</v>
      </c>
      <c r="M20" s="366">
        <v>13</v>
      </c>
      <c r="N20" s="360" t="s">
        <v>285</v>
      </c>
      <c r="O20" s="368" t="s">
        <v>318</v>
      </c>
      <c r="P20" s="362" t="s">
        <v>319</v>
      </c>
      <c r="Q20" s="211">
        <v>0.69</v>
      </c>
      <c r="R20" s="370">
        <v>14</v>
      </c>
      <c r="S20" s="371">
        <v>3</v>
      </c>
      <c r="T20" s="371">
        <v>13</v>
      </c>
      <c r="U20" s="371">
        <v>0</v>
      </c>
      <c r="V20" s="166">
        <v>7990.2</v>
      </c>
      <c r="W20" s="365">
        <v>88</v>
      </c>
      <c r="X20" s="358"/>
      <c r="Y20" s="366">
        <v>13</v>
      </c>
      <c r="Z20" s="360" t="s">
        <v>285</v>
      </c>
      <c r="AA20" s="365">
        <v>180</v>
      </c>
    </row>
    <row r="21" spans="1:27" s="100" customFormat="1" ht="27.75" customHeight="1">
      <c r="A21" s="359">
        <v>14</v>
      </c>
      <c r="B21" s="360" t="s">
        <v>283</v>
      </c>
      <c r="C21" s="368" t="s">
        <v>284</v>
      </c>
      <c r="D21" s="362" t="s">
        <v>317</v>
      </c>
      <c r="E21" s="211">
        <v>0.69</v>
      </c>
      <c r="F21" s="363">
        <v>17</v>
      </c>
      <c r="G21" s="270">
        <v>2</v>
      </c>
      <c r="H21" s="270">
        <v>50</v>
      </c>
      <c r="I21" s="270">
        <v>40</v>
      </c>
      <c r="J21" s="160">
        <v>7065.599999999999</v>
      </c>
      <c r="K21" s="365">
        <v>87</v>
      </c>
      <c r="L21" s="353">
        <v>93</v>
      </c>
      <c r="M21" s="366">
        <v>14</v>
      </c>
      <c r="N21" s="360" t="s">
        <v>393</v>
      </c>
      <c r="O21" s="374" t="s">
        <v>394</v>
      </c>
      <c r="P21" s="362" t="s">
        <v>305</v>
      </c>
      <c r="Q21" s="211">
        <v>0.57</v>
      </c>
      <c r="R21" s="370">
        <v>20</v>
      </c>
      <c r="S21" s="371">
        <v>3</v>
      </c>
      <c r="T21" s="371">
        <v>53</v>
      </c>
      <c r="U21" s="371">
        <v>47</v>
      </c>
      <c r="V21" s="166">
        <v>7995.389999999999</v>
      </c>
      <c r="W21" s="365">
        <v>87</v>
      </c>
      <c r="X21" s="358"/>
      <c r="Y21" s="366">
        <v>14</v>
      </c>
      <c r="Z21" s="360" t="s">
        <v>276</v>
      </c>
      <c r="AA21" s="365">
        <v>176</v>
      </c>
    </row>
    <row r="22" spans="1:27" s="100" customFormat="1" ht="27.75" customHeight="1">
      <c r="A22" s="359">
        <v>15</v>
      </c>
      <c r="B22" s="360" t="s">
        <v>331</v>
      </c>
      <c r="C22" s="368" t="s">
        <v>327</v>
      </c>
      <c r="D22" s="362" t="s">
        <v>277</v>
      </c>
      <c r="E22" s="211">
        <v>0.62</v>
      </c>
      <c r="F22" s="363">
        <v>23</v>
      </c>
      <c r="G22" s="270">
        <v>3</v>
      </c>
      <c r="H22" s="270">
        <v>11</v>
      </c>
      <c r="I22" s="270">
        <v>5</v>
      </c>
      <c r="J22" s="160">
        <v>7108.3</v>
      </c>
      <c r="K22" s="365">
        <v>86</v>
      </c>
      <c r="L22" s="353">
        <v>80</v>
      </c>
      <c r="M22" s="366">
        <v>15</v>
      </c>
      <c r="N22" s="372" t="s">
        <v>280</v>
      </c>
      <c r="O22" s="361" t="s">
        <v>320</v>
      </c>
      <c r="P22" s="362" t="s">
        <v>295</v>
      </c>
      <c r="Q22" s="211">
        <v>0.69</v>
      </c>
      <c r="R22" s="370">
        <v>15</v>
      </c>
      <c r="S22" s="371">
        <v>3</v>
      </c>
      <c r="T22" s="371">
        <v>13</v>
      </c>
      <c r="U22" s="371">
        <v>35</v>
      </c>
      <c r="V22" s="166">
        <v>8014.349999999999</v>
      </c>
      <c r="W22" s="365">
        <v>86</v>
      </c>
      <c r="X22" s="358"/>
      <c r="Y22" s="366">
        <v>15</v>
      </c>
      <c r="Z22" s="367" t="s">
        <v>274</v>
      </c>
      <c r="AA22" s="365">
        <v>174</v>
      </c>
    </row>
    <row r="23" spans="1:27" s="100" customFormat="1" ht="27.75" customHeight="1">
      <c r="A23" s="359">
        <v>16</v>
      </c>
      <c r="B23" s="360" t="s">
        <v>272</v>
      </c>
      <c r="C23" s="368" t="s">
        <v>294</v>
      </c>
      <c r="D23" s="362" t="s">
        <v>273</v>
      </c>
      <c r="E23" s="244">
        <v>0.75</v>
      </c>
      <c r="F23" s="363">
        <v>13</v>
      </c>
      <c r="G23" s="270">
        <v>2</v>
      </c>
      <c r="H23" s="270">
        <v>42</v>
      </c>
      <c r="I23" s="270">
        <v>8</v>
      </c>
      <c r="J23" s="160">
        <v>7296</v>
      </c>
      <c r="K23" s="365">
        <v>85</v>
      </c>
      <c r="L23" s="353">
        <v>96</v>
      </c>
      <c r="M23" s="366">
        <v>16</v>
      </c>
      <c r="N23" s="360" t="s">
        <v>391</v>
      </c>
      <c r="O23" s="368" t="s">
        <v>392</v>
      </c>
      <c r="P23" s="362" t="s">
        <v>368</v>
      </c>
      <c r="Q23" s="211">
        <v>0.67</v>
      </c>
      <c r="R23" s="370">
        <v>17</v>
      </c>
      <c r="S23" s="371">
        <v>3</v>
      </c>
      <c r="T23" s="371">
        <v>20</v>
      </c>
      <c r="U23" s="371">
        <v>17</v>
      </c>
      <c r="V23" s="166">
        <v>8051.39</v>
      </c>
      <c r="W23" s="365">
        <v>85</v>
      </c>
      <c r="X23" s="358"/>
      <c r="Y23" s="366">
        <v>16</v>
      </c>
      <c r="Z23" s="360" t="s">
        <v>321</v>
      </c>
      <c r="AA23" s="365">
        <v>173</v>
      </c>
    </row>
    <row r="24" spans="1:27" ht="27.75" customHeight="1">
      <c r="A24" s="359">
        <v>17</v>
      </c>
      <c r="B24" s="360" t="s">
        <v>293</v>
      </c>
      <c r="C24" s="368" t="s">
        <v>294</v>
      </c>
      <c r="D24" s="362" t="s">
        <v>295</v>
      </c>
      <c r="E24" s="244">
        <v>0.81</v>
      </c>
      <c r="F24" s="363">
        <v>5</v>
      </c>
      <c r="G24" s="270">
        <v>2</v>
      </c>
      <c r="H24" s="270">
        <v>31</v>
      </c>
      <c r="I24" s="270">
        <v>15</v>
      </c>
      <c r="J24" s="160">
        <v>7350.750000000001</v>
      </c>
      <c r="K24" s="365">
        <v>84</v>
      </c>
      <c r="L24" s="353">
        <v>75</v>
      </c>
      <c r="M24" s="366">
        <v>17</v>
      </c>
      <c r="N24" s="367" t="s">
        <v>321</v>
      </c>
      <c r="O24" s="368" t="s">
        <v>322</v>
      </c>
      <c r="P24" s="362" t="s">
        <v>305</v>
      </c>
      <c r="Q24" s="211">
        <v>0.68</v>
      </c>
      <c r="R24" s="370">
        <v>16</v>
      </c>
      <c r="S24" s="371">
        <v>3</v>
      </c>
      <c r="T24" s="371">
        <v>17</v>
      </c>
      <c r="U24" s="371">
        <v>29</v>
      </c>
      <c r="V24" s="166">
        <v>8057.320000000001</v>
      </c>
      <c r="W24" s="365">
        <v>84</v>
      </c>
      <c r="X24" s="358"/>
      <c r="Y24" s="366">
        <v>17</v>
      </c>
      <c r="Z24" s="360" t="s">
        <v>270</v>
      </c>
      <c r="AA24" s="365">
        <v>169</v>
      </c>
    </row>
    <row r="25" spans="1:27" s="100" customFormat="1" ht="27.75" customHeight="1">
      <c r="A25" s="359">
        <v>18</v>
      </c>
      <c r="B25" s="360" t="s">
        <v>275</v>
      </c>
      <c r="C25" s="368" t="s">
        <v>294</v>
      </c>
      <c r="D25" s="362" t="s">
        <v>273</v>
      </c>
      <c r="E25" s="244">
        <v>0.77</v>
      </c>
      <c r="F25" s="363">
        <v>12</v>
      </c>
      <c r="G25" s="270">
        <v>2</v>
      </c>
      <c r="H25" s="270">
        <v>39</v>
      </c>
      <c r="I25" s="270">
        <v>15</v>
      </c>
      <c r="J25" s="160">
        <v>7357.35</v>
      </c>
      <c r="K25" s="365">
        <v>83</v>
      </c>
      <c r="L25" s="353">
        <v>92</v>
      </c>
      <c r="M25" s="366">
        <v>18</v>
      </c>
      <c r="N25" s="360" t="s">
        <v>310</v>
      </c>
      <c r="O25" s="368" t="s">
        <v>311</v>
      </c>
      <c r="P25" s="362" t="s">
        <v>312</v>
      </c>
      <c r="Q25" s="211">
        <v>0.71</v>
      </c>
      <c r="R25" s="370">
        <v>12</v>
      </c>
      <c r="S25" s="371">
        <v>3</v>
      </c>
      <c r="T25" s="371">
        <v>10</v>
      </c>
      <c r="U25" s="371">
        <v>8</v>
      </c>
      <c r="V25" s="166">
        <v>8099.679999999999</v>
      </c>
      <c r="W25" s="365">
        <v>83</v>
      </c>
      <c r="X25" s="358"/>
      <c r="Y25" s="366">
        <v>18</v>
      </c>
      <c r="Z25" s="367" t="s">
        <v>393</v>
      </c>
      <c r="AA25" s="365">
        <v>169</v>
      </c>
    </row>
    <row r="26" spans="1:27" s="100" customFormat="1" ht="27.75" customHeight="1">
      <c r="A26" s="359">
        <v>19</v>
      </c>
      <c r="B26" s="367" t="s">
        <v>393</v>
      </c>
      <c r="C26" s="368" t="s">
        <v>394</v>
      </c>
      <c r="D26" s="362" t="s">
        <v>305</v>
      </c>
      <c r="E26" s="369">
        <v>0.57</v>
      </c>
      <c r="F26" s="363">
        <v>26</v>
      </c>
      <c r="G26" s="270">
        <v>3</v>
      </c>
      <c r="H26" s="270">
        <v>35</v>
      </c>
      <c r="I26" s="270">
        <v>29</v>
      </c>
      <c r="J26" s="160">
        <v>7369.53</v>
      </c>
      <c r="K26" s="365">
        <v>82</v>
      </c>
      <c r="L26" s="353">
        <v>79</v>
      </c>
      <c r="M26" s="366">
        <v>19</v>
      </c>
      <c r="N26" s="372" t="s">
        <v>333</v>
      </c>
      <c r="O26" s="368" t="s">
        <v>294</v>
      </c>
      <c r="P26" s="362" t="s">
        <v>295</v>
      </c>
      <c r="Q26" s="211">
        <v>0.78</v>
      </c>
      <c r="R26" s="370">
        <v>9</v>
      </c>
      <c r="S26" s="371">
        <v>2</v>
      </c>
      <c r="T26" s="371">
        <v>58</v>
      </c>
      <c r="U26" s="371">
        <v>35</v>
      </c>
      <c r="V26" s="166">
        <v>8357.7</v>
      </c>
      <c r="W26" s="365">
        <v>82</v>
      </c>
      <c r="X26" s="358"/>
      <c r="Y26" s="366">
        <v>19</v>
      </c>
      <c r="Z26" s="367" t="s">
        <v>310</v>
      </c>
      <c r="AA26" s="365">
        <v>164</v>
      </c>
    </row>
    <row r="27" spans="1:27" s="100" customFormat="1" ht="27.75" customHeight="1">
      <c r="A27" s="359">
        <v>20</v>
      </c>
      <c r="B27" s="360" t="s">
        <v>310</v>
      </c>
      <c r="C27" s="368" t="s">
        <v>311</v>
      </c>
      <c r="D27" s="362" t="s">
        <v>312</v>
      </c>
      <c r="E27" s="211">
        <v>0.71</v>
      </c>
      <c r="F27" s="363">
        <v>19</v>
      </c>
      <c r="G27" s="270">
        <v>2</v>
      </c>
      <c r="H27" s="270">
        <v>53</v>
      </c>
      <c r="I27" s="270">
        <v>5</v>
      </c>
      <c r="J27" s="160">
        <v>7373.349999999999</v>
      </c>
      <c r="K27" s="365">
        <v>81</v>
      </c>
      <c r="L27" s="353">
        <v>88</v>
      </c>
      <c r="M27" s="366">
        <v>20</v>
      </c>
      <c r="N27" s="360" t="s">
        <v>387</v>
      </c>
      <c r="O27" s="368" t="s">
        <v>388</v>
      </c>
      <c r="P27" s="362" t="s">
        <v>368</v>
      </c>
      <c r="Q27" s="211">
        <v>0.69</v>
      </c>
      <c r="R27" s="370">
        <v>19</v>
      </c>
      <c r="S27" s="371">
        <v>3</v>
      </c>
      <c r="T27" s="371">
        <v>27</v>
      </c>
      <c r="U27" s="371">
        <v>8</v>
      </c>
      <c r="V27" s="166">
        <v>8575.32</v>
      </c>
      <c r="W27" s="365">
        <v>81</v>
      </c>
      <c r="X27" s="358"/>
      <c r="Y27" s="366">
        <v>20</v>
      </c>
      <c r="Z27" s="360" t="s">
        <v>293</v>
      </c>
      <c r="AA27" s="365">
        <v>163</v>
      </c>
    </row>
    <row r="28" spans="1:27" s="252" customFormat="1" ht="27.75" customHeight="1">
      <c r="A28" s="359">
        <v>21</v>
      </c>
      <c r="B28" s="360" t="s">
        <v>333</v>
      </c>
      <c r="C28" s="368" t="s">
        <v>294</v>
      </c>
      <c r="D28" s="362" t="s">
        <v>295</v>
      </c>
      <c r="E28" s="369">
        <v>0.78</v>
      </c>
      <c r="F28" s="363">
        <v>11</v>
      </c>
      <c r="G28" s="270">
        <v>2</v>
      </c>
      <c r="H28" s="270">
        <v>39</v>
      </c>
      <c r="I28" s="270">
        <v>5</v>
      </c>
      <c r="J28" s="160">
        <v>7445.1</v>
      </c>
      <c r="K28" s="365">
        <v>80</v>
      </c>
      <c r="L28" s="353">
        <v>74</v>
      </c>
      <c r="M28" s="366">
        <v>21</v>
      </c>
      <c r="N28" s="360" t="s">
        <v>275</v>
      </c>
      <c r="O28" s="368" t="s">
        <v>294</v>
      </c>
      <c r="P28" s="362" t="s">
        <v>273</v>
      </c>
      <c r="Q28" s="369">
        <v>0.77</v>
      </c>
      <c r="R28" s="370">
        <v>22</v>
      </c>
      <c r="S28" s="371">
        <v>4</v>
      </c>
      <c r="T28" s="371">
        <v>48</v>
      </c>
      <c r="U28" s="371">
        <v>54</v>
      </c>
      <c r="V28" s="166">
        <v>13347.18</v>
      </c>
      <c r="W28" s="365">
        <v>80</v>
      </c>
      <c r="X28" s="358"/>
      <c r="Y28" s="366">
        <v>21</v>
      </c>
      <c r="Z28" s="360" t="s">
        <v>391</v>
      </c>
      <c r="AA28" s="365">
        <v>163</v>
      </c>
    </row>
    <row r="29" spans="1:27" s="100" customFormat="1" ht="27.75" customHeight="1">
      <c r="A29" s="359">
        <v>22</v>
      </c>
      <c r="B29" s="360" t="s">
        <v>270</v>
      </c>
      <c r="C29" s="368" t="s">
        <v>296</v>
      </c>
      <c r="D29" s="362" t="s">
        <v>295</v>
      </c>
      <c r="E29" s="244">
        <v>0.8</v>
      </c>
      <c r="F29" s="363">
        <v>9</v>
      </c>
      <c r="G29" s="270">
        <v>2</v>
      </c>
      <c r="H29" s="270">
        <v>38</v>
      </c>
      <c r="I29" s="270">
        <v>10</v>
      </c>
      <c r="J29" s="160">
        <v>7592</v>
      </c>
      <c r="K29" s="365">
        <v>79</v>
      </c>
      <c r="L29" s="353">
        <v>77</v>
      </c>
      <c r="M29" s="366">
        <v>22</v>
      </c>
      <c r="N29" s="360" t="s">
        <v>293</v>
      </c>
      <c r="O29" s="368" t="s">
        <v>294</v>
      </c>
      <c r="P29" s="362" t="s">
        <v>295</v>
      </c>
      <c r="Q29" s="369">
        <v>0.81</v>
      </c>
      <c r="R29" s="370">
        <v>21</v>
      </c>
      <c r="S29" s="371">
        <v>4</v>
      </c>
      <c r="T29" s="371">
        <v>34</v>
      </c>
      <c r="U29" s="371">
        <v>44</v>
      </c>
      <c r="V29" s="166">
        <v>13352.04</v>
      </c>
      <c r="W29" s="365">
        <v>79</v>
      </c>
      <c r="X29" s="358"/>
      <c r="Y29" s="366">
        <v>22</v>
      </c>
      <c r="Z29" s="360" t="s">
        <v>275</v>
      </c>
      <c r="AA29" s="365">
        <v>163</v>
      </c>
    </row>
    <row r="30" spans="1:27" s="252" customFormat="1" ht="27.75" customHeight="1">
      <c r="A30" s="359">
        <v>23</v>
      </c>
      <c r="B30" s="360" t="s">
        <v>391</v>
      </c>
      <c r="C30" s="368" t="s">
        <v>392</v>
      </c>
      <c r="D30" s="362" t="s">
        <v>368</v>
      </c>
      <c r="E30" s="244">
        <v>0.67</v>
      </c>
      <c r="F30" s="363">
        <v>24</v>
      </c>
      <c r="G30" s="270">
        <v>3</v>
      </c>
      <c r="H30" s="270">
        <v>14</v>
      </c>
      <c r="I30" s="270">
        <v>48</v>
      </c>
      <c r="J30" s="160">
        <v>7830.96</v>
      </c>
      <c r="K30" s="365">
        <v>78</v>
      </c>
      <c r="L30" s="353">
        <v>78</v>
      </c>
      <c r="M30" s="366">
        <v>23</v>
      </c>
      <c r="N30" s="367" t="s">
        <v>274</v>
      </c>
      <c r="O30" s="368" t="s">
        <v>300</v>
      </c>
      <c r="P30" s="362" t="s">
        <v>301</v>
      </c>
      <c r="Q30" s="211">
        <v>0.77</v>
      </c>
      <c r="R30" s="370">
        <v>23</v>
      </c>
      <c r="S30" s="371">
        <v>4</v>
      </c>
      <c r="T30" s="371">
        <v>56</v>
      </c>
      <c r="U30" s="371">
        <v>20</v>
      </c>
      <c r="V30" s="166">
        <v>13690.6</v>
      </c>
      <c r="W30" s="365">
        <v>78</v>
      </c>
      <c r="X30" s="358"/>
      <c r="Y30" s="366">
        <v>23</v>
      </c>
      <c r="Z30" s="360" t="s">
        <v>333</v>
      </c>
      <c r="AA30" s="365">
        <v>162</v>
      </c>
    </row>
    <row r="31" spans="1:27" ht="27.75" customHeight="1">
      <c r="A31" s="359">
        <v>24</v>
      </c>
      <c r="B31" s="372" t="s">
        <v>387</v>
      </c>
      <c r="C31" s="361" t="s">
        <v>388</v>
      </c>
      <c r="D31" s="362" t="s">
        <v>368</v>
      </c>
      <c r="E31" s="244">
        <v>0.69</v>
      </c>
      <c r="F31" s="363">
        <v>22</v>
      </c>
      <c r="G31" s="364">
        <v>3</v>
      </c>
      <c r="H31" s="364">
        <v>10</v>
      </c>
      <c r="I31" s="364">
        <v>33</v>
      </c>
      <c r="J31" s="160">
        <v>7888.7699999999995</v>
      </c>
      <c r="K31" s="365">
        <v>77</v>
      </c>
      <c r="L31" s="353">
        <v>82</v>
      </c>
      <c r="M31" s="366">
        <v>24</v>
      </c>
      <c r="N31" s="360" t="s">
        <v>380</v>
      </c>
      <c r="O31" s="368" t="s">
        <v>381</v>
      </c>
      <c r="P31" s="362" t="s">
        <v>382</v>
      </c>
      <c r="Q31" s="211">
        <v>0.81</v>
      </c>
      <c r="R31" s="370"/>
      <c r="S31" s="371"/>
      <c r="T31" s="371"/>
      <c r="U31" s="371"/>
      <c r="V31" s="245" t="s">
        <v>425</v>
      </c>
      <c r="W31" s="365">
        <v>77</v>
      </c>
      <c r="X31" s="358"/>
      <c r="Y31" s="366">
        <v>24</v>
      </c>
      <c r="Z31" s="360" t="s">
        <v>272</v>
      </c>
      <c r="AA31" s="365">
        <v>162</v>
      </c>
    </row>
    <row r="32" spans="1:27" s="100" customFormat="1" ht="27.75" customHeight="1">
      <c r="A32" s="359">
        <v>25</v>
      </c>
      <c r="B32" s="360" t="s">
        <v>288</v>
      </c>
      <c r="C32" s="368" t="s">
        <v>289</v>
      </c>
      <c r="D32" s="362" t="s">
        <v>273</v>
      </c>
      <c r="E32" s="211">
        <v>0.81</v>
      </c>
      <c r="F32" s="363">
        <v>16</v>
      </c>
      <c r="G32" s="270">
        <v>2</v>
      </c>
      <c r="H32" s="270">
        <v>48</v>
      </c>
      <c r="I32" s="270">
        <v>36</v>
      </c>
      <c r="J32" s="160">
        <v>8193.960000000001</v>
      </c>
      <c r="K32" s="365">
        <v>76</v>
      </c>
      <c r="L32" s="353">
        <v>76</v>
      </c>
      <c r="M32" s="366">
        <v>25</v>
      </c>
      <c r="N32" s="367" t="s">
        <v>278</v>
      </c>
      <c r="O32" s="368" t="s">
        <v>309</v>
      </c>
      <c r="P32" s="362" t="s">
        <v>295</v>
      </c>
      <c r="Q32" s="211">
        <v>0.71</v>
      </c>
      <c r="R32" s="370"/>
      <c r="S32" s="371"/>
      <c r="T32" s="371"/>
      <c r="U32" s="371"/>
      <c r="V32" s="245" t="s">
        <v>425</v>
      </c>
      <c r="W32" s="365">
        <v>77</v>
      </c>
      <c r="X32" s="358"/>
      <c r="Y32" s="366">
        <v>25</v>
      </c>
      <c r="Z32" s="360" t="s">
        <v>387</v>
      </c>
      <c r="AA32" s="365">
        <v>158</v>
      </c>
    </row>
    <row r="33" spans="1:27" s="100" customFormat="1" ht="27.75" customHeight="1">
      <c r="A33" s="359">
        <v>26</v>
      </c>
      <c r="B33" s="360" t="s">
        <v>380</v>
      </c>
      <c r="C33" s="368" t="s">
        <v>381</v>
      </c>
      <c r="D33" s="362" t="s">
        <v>382</v>
      </c>
      <c r="E33" s="211">
        <v>0.81</v>
      </c>
      <c r="F33" s="363">
        <v>25</v>
      </c>
      <c r="G33" s="270">
        <v>3</v>
      </c>
      <c r="H33" s="270">
        <v>25</v>
      </c>
      <c r="I33" s="270">
        <v>43</v>
      </c>
      <c r="J33" s="160">
        <v>9997.83</v>
      </c>
      <c r="K33" s="365">
        <v>75</v>
      </c>
      <c r="L33" s="353">
        <v>83</v>
      </c>
      <c r="M33" s="366">
        <v>26</v>
      </c>
      <c r="N33" s="360" t="s">
        <v>288</v>
      </c>
      <c r="O33" s="368" t="s">
        <v>289</v>
      </c>
      <c r="P33" s="362" t="s">
        <v>273</v>
      </c>
      <c r="Q33" s="211">
        <v>0.81</v>
      </c>
      <c r="R33" s="370"/>
      <c r="S33" s="371"/>
      <c r="T33" s="371"/>
      <c r="U33" s="371"/>
      <c r="V33" s="245" t="s">
        <v>425</v>
      </c>
      <c r="W33" s="365">
        <v>77</v>
      </c>
      <c r="X33" s="358"/>
      <c r="Y33" s="366">
        <v>26</v>
      </c>
      <c r="Z33" s="360" t="s">
        <v>288</v>
      </c>
      <c r="AA33" s="365">
        <v>153</v>
      </c>
    </row>
    <row r="34" spans="1:27" ht="27.75" customHeight="1">
      <c r="A34" s="359">
        <v>27</v>
      </c>
      <c r="B34" s="367" t="s">
        <v>278</v>
      </c>
      <c r="C34" s="368" t="s">
        <v>309</v>
      </c>
      <c r="D34" s="362" t="s">
        <v>295</v>
      </c>
      <c r="E34" s="244">
        <v>0.71</v>
      </c>
      <c r="F34" s="363"/>
      <c r="G34" s="364"/>
      <c r="H34" s="364"/>
      <c r="I34" s="364"/>
      <c r="J34" s="271" t="s">
        <v>426</v>
      </c>
      <c r="K34" s="365">
        <v>74</v>
      </c>
      <c r="L34" s="353">
        <v>85</v>
      </c>
      <c r="M34" s="366">
        <v>27</v>
      </c>
      <c r="N34" s="360" t="s">
        <v>272</v>
      </c>
      <c r="O34" s="368" t="s">
        <v>294</v>
      </c>
      <c r="P34" s="362" t="s">
        <v>273</v>
      </c>
      <c r="Q34" s="211">
        <v>0.75</v>
      </c>
      <c r="R34" s="370"/>
      <c r="S34" s="371"/>
      <c r="T34" s="371"/>
      <c r="U34" s="371"/>
      <c r="V34" s="245" t="s">
        <v>425</v>
      </c>
      <c r="W34" s="365">
        <v>77</v>
      </c>
      <c r="X34" s="358"/>
      <c r="Y34" s="366">
        <v>27</v>
      </c>
      <c r="Z34" s="360" t="s">
        <v>380</v>
      </c>
      <c r="AA34" s="365">
        <v>152</v>
      </c>
    </row>
    <row r="35" spans="1:27" s="100" customFormat="1" ht="27.75" customHeight="1">
      <c r="A35" s="359">
        <v>28</v>
      </c>
      <c r="B35" s="360" t="s">
        <v>268</v>
      </c>
      <c r="C35" s="368" t="s">
        <v>292</v>
      </c>
      <c r="D35" s="362" t="s">
        <v>269</v>
      </c>
      <c r="E35" s="211">
        <v>0.83</v>
      </c>
      <c r="F35" s="363"/>
      <c r="G35" s="375"/>
      <c r="H35" s="375"/>
      <c r="I35" s="375"/>
      <c r="J35" s="271" t="s">
        <v>399</v>
      </c>
      <c r="K35" s="365">
        <v>0</v>
      </c>
      <c r="L35" s="353">
        <v>99</v>
      </c>
      <c r="M35" s="366">
        <v>28</v>
      </c>
      <c r="N35" s="360" t="s">
        <v>268</v>
      </c>
      <c r="O35" s="368" t="s">
        <v>292</v>
      </c>
      <c r="P35" s="362" t="s">
        <v>269</v>
      </c>
      <c r="Q35" s="211">
        <v>0.83</v>
      </c>
      <c r="R35" s="370"/>
      <c r="S35" s="371"/>
      <c r="T35" s="371"/>
      <c r="U35" s="371"/>
      <c r="V35" s="245" t="s">
        <v>399</v>
      </c>
      <c r="W35" s="365">
        <v>0</v>
      </c>
      <c r="X35" s="358"/>
      <c r="Y35" s="366">
        <v>28</v>
      </c>
      <c r="Z35" s="360" t="s">
        <v>278</v>
      </c>
      <c r="AA35" s="365">
        <v>151</v>
      </c>
    </row>
    <row r="36" spans="1:27" ht="27.75" customHeight="1">
      <c r="A36" s="359">
        <v>29</v>
      </c>
      <c r="B36" s="372" t="s">
        <v>332</v>
      </c>
      <c r="C36" s="368" t="s">
        <v>329</v>
      </c>
      <c r="D36" s="362" t="s">
        <v>269</v>
      </c>
      <c r="E36" s="211">
        <v>0.62</v>
      </c>
      <c r="F36" s="373"/>
      <c r="G36" s="270"/>
      <c r="H36" s="364"/>
      <c r="I36" s="364"/>
      <c r="J36" s="271" t="s">
        <v>399</v>
      </c>
      <c r="K36" s="365">
        <v>0</v>
      </c>
      <c r="L36" s="353"/>
      <c r="M36" s="366">
        <v>29</v>
      </c>
      <c r="N36" s="360" t="s">
        <v>332</v>
      </c>
      <c r="O36" s="361" t="s">
        <v>329</v>
      </c>
      <c r="P36" s="362" t="s">
        <v>269</v>
      </c>
      <c r="Q36" s="211">
        <v>0.62</v>
      </c>
      <c r="R36" s="370"/>
      <c r="S36" s="371"/>
      <c r="T36" s="371"/>
      <c r="U36" s="371"/>
      <c r="V36" s="245" t="s">
        <v>399</v>
      </c>
      <c r="W36" s="365">
        <v>0</v>
      </c>
      <c r="X36" s="358"/>
      <c r="Y36" s="366">
        <v>29</v>
      </c>
      <c r="Z36" s="360" t="s">
        <v>268</v>
      </c>
      <c r="AA36" s="365">
        <v>0</v>
      </c>
    </row>
    <row r="37" spans="1:27" s="100" customFormat="1" ht="27.75" customHeight="1">
      <c r="A37" s="359">
        <v>30</v>
      </c>
      <c r="B37" s="367" t="s">
        <v>326</v>
      </c>
      <c r="C37" s="368" t="s">
        <v>327</v>
      </c>
      <c r="D37" s="362" t="s">
        <v>295</v>
      </c>
      <c r="E37" s="244">
        <v>0.65</v>
      </c>
      <c r="F37" s="363"/>
      <c r="G37" s="270"/>
      <c r="H37" s="270"/>
      <c r="I37" s="270"/>
      <c r="J37" s="271" t="s">
        <v>399</v>
      </c>
      <c r="K37" s="365">
        <v>0</v>
      </c>
      <c r="L37" s="353"/>
      <c r="M37" s="366">
        <v>30</v>
      </c>
      <c r="N37" s="367" t="s">
        <v>326</v>
      </c>
      <c r="O37" s="368" t="s">
        <v>327</v>
      </c>
      <c r="P37" s="362" t="s">
        <v>295</v>
      </c>
      <c r="Q37" s="211">
        <v>0.65</v>
      </c>
      <c r="R37" s="370"/>
      <c r="S37" s="371"/>
      <c r="T37" s="371"/>
      <c r="U37" s="371"/>
      <c r="V37" s="245" t="s">
        <v>399</v>
      </c>
      <c r="W37" s="365">
        <v>0</v>
      </c>
      <c r="X37" s="358"/>
      <c r="Y37" s="366">
        <v>30</v>
      </c>
      <c r="Z37" s="360" t="s">
        <v>332</v>
      </c>
      <c r="AA37" s="365">
        <v>0</v>
      </c>
    </row>
    <row r="38" spans="1:27" s="100" customFormat="1" ht="27.75" customHeight="1">
      <c r="A38" s="359">
        <v>31</v>
      </c>
      <c r="B38" s="372" t="s">
        <v>334</v>
      </c>
      <c r="C38" s="361" t="s">
        <v>329</v>
      </c>
      <c r="D38" s="362" t="s">
        <v>295</v>
      </c>
      <c r="E38" s="376">
        <v>0.64</v>
      </c>
      <c r="F38" s="377"/>
      <c r="G38" s="378"/>
      <c r="H38" s="378"/>
      <c r="I38" s="378"/>
      <c r="J38" s="379" t="s">
        <v>399</v>
      </c>
      <c r="K38" s="365">
        <v>0</v>
      </c>
      <c r="L38" s="353"/>
      <c r="M38" s="366">
        <v>31</v>
      </c>
      <c r="N38" s="372" t="s">
        <v>334</v>
      </c>
      <c r="O38" s="361" t="s">
        <v>329</v>
      </c>
      <c r="P38" s="362" t="s">
        <v>295</v>
      </c>
      <c r="Q38" s="369">
        <v>0.64</v>
      </c>
      <c r="R38" s="370"/>
      <c r="S38" s="371"/>
      <c r="T38" s="371"/>
      <c r="U38" s="371"/>
      <c r="V38" s="379" t="s">
        <v>399</v>
      </c>
      <c r="W38" s="365">
        <v>0</v>
      </c>
      <c r="X38" s="358"/>
      <c r="Y38" s="366">
        <v>31</v>
      </c>
      <c r="Z38" s="360" t="s">
        <v>326</v>
      </c>
      <c r="AA38" s="365">
        <v>0</v>
      </c>
    </row>
    <row r="39" spans="1:27" s="100" customFormat="1" ht="27.75" customHeight="1">
      <c r="A39" s="359">
        <v>32</v>
      </c>
      <c r="B39" s="367" t="s">
        <v>323</v>
      </c>
      <c r="C39" s="368" t="s">
        <v>324</v>
      </c>
      <c r="D39" s="362" t="s">
        <v>403</v>
      </c>
      <c r="E39" s="376">
        <v>0.68</v>
      </c>
      <c r="F39" s="373"/>
      <c r="G39" s="270"/>
      <c r="H39" s="364"/>
      <c r="I39" s="364"/>
      <c r="J39" s="271" t="s">
        <v>399</v>
      </c>
      <c r="K39" s="365">
        <v>0</v>
      </c>
      <c r="L39" s="353"/>
      <c r="M39" s="366">
        <v>32</v>
      </c>
      <c r="N39" s="372" t="s">
        <v>323</v>
      </c>
      <c r="O39" s="361" t="s">
        <v>324</v>
      </c>
      <c r="P39" s="362" t="s">
        <v>403</v>
      </c>
      <c r="Q39" s="211">
        <v>0.68</v>
      </c>
      <c r="R39" s="370"/>
      <c r="S39" s="371"/>
      <c r="T39" s="371"/>
      <c r="U39" s="371"/>
      <c r="V39" s="245" t="s">
        <v>399</v>
      </c>
      <c r="W39" s="365">
        <v>0</v>
      </c>
      <c r="X39" s="358"/>
      <c r="Y39" s="366">
        <v>32</v>
      </c>
      <c r="Z39" s="360" t="s">
        <v>334</v>
      </c>
      <c r="AA39" s="365">
        <v>0</v>
      </c>
    </row>
    <row r="40" spans="1:27" ht="27.75" customHeight="1">
      <c r="A40" s="359">
        <v>33</v>
      </c>
      <c r="B40" s="360" t="s">
        <v>276</v>
      </c>
      <c r="C40" s="361" t="s">
        <v>308</v>
      </c>
      <c r="D40" s="362" t="s">
        <v>277</v>
      </c>
      <c r="E40" s="244">
        <v>0.7</v>
      </c>
      <c r="F40" s="363"/>
      <c r="G40" s="270"/>
      <c r="H40" s="270"/>
      <c r="I40" s="270"/>
      <c r="J40" s="271" t="s">
        <v>427</v>
      </c>
      <c r="K40" s="365">
        <v>87</v>
      </c>
      <c r="L40" s="353"/>
      <c r="M40" s="366">
        <v>33</v>
      </c>
      <c r="N40" s="367" t="s">
        <v>307</v>
      </c>
      <c r="O40" s="368" t="s">
        <v>308</v>
      </c>
      <c r="P40" s="362" t="s">
        <v>273</v>
      </c>
      <c r="Q40" s="369">
        <v>0.73</v>
      </c>
      <c r="R40" s="370"/>
      <c r="S40" s="371"/>
      <c r="T40" s="371"/>
      <c r="U40" s="371"/>
      <c r="V40" s="245" t="s">
        <v>427</v>
      </c>
      <c r="W40" s="365">
        <v>87</v>
      </c>
      <c r="X40" s="358"/>
      <c r="Y40" s="366">
        <v>33</v>
      </c>
      <c r="Z40" s="372" t="s">
        <v>323</v>
      </c>
      <c r="AA40" s="365">
        <v>0</v>
      </c>
    </row>
    <row r="41" spans="1:27" s="100" customFormat="1" ht="27.75" customHeight="1">
      <c r="A41" s="359"/>
      <c r="B41" s="367"/>
      <c r="C41" s="368"/>
      <c r="D41" s="362"/>
      <c r="E41" s="376"/>
      <c r="F41" s="373"/>
      <c r="G41" s="270"/>
      <c r="H41" s="364"/>
      <c r="I41" s="364"/>
      <c r="J41" s="271"/>
      <c r="K41" s="365"/>
      <c r="L41" s="353"/>
      <c r="M41" s="366"/>
      <c r="N41" s="372"/>
      <c r="O41" s="361"/>
      <c r="P41" s="362"/>
      <c r="Q41" s="369"/>
      <c r="R41" s="370"/>
      <c r="S41" s="371"/>
      <c r="T41" s="371"/>
      <c r="U41" s="371"/>
      <c r="V41" s="379"/>
      <c r="W41" s="365"/>
      <c r="X41" s="358"/>
      <c r="Y41" s="366"/>
      <c r="Z41" s="367"/>
      <c r="AA41" s="365"/>
    </row>
    <row r="42" spans="1:27" s="100" customFormat="1" ht="27.75" customHeight="1">
      <c r="A42" s="359"/>
      <c r="B42" s="367"/>
      <c r="C42" s="368"/>
      <c r="D42" s="362"/>
      <c r="E42" s="376"/>
      <c r="F42" s="373"/>
      <c r="G42" s="270"/>
      <c r="H42" s="364"/>
      <c r="I42" s="364"/>
      <c r="J42" s="271"/>
      <c r="K42" s="365"/>
      <c r="L42" s="353"/>
      <c r="M42" s="366"/>
      <c r="N42" s="372"/>
      <c r="O42" s="361"/>
      <c r="P42" s="362"/>
      <c r="Q42" s="369"/>
      <c r="R42" s="370"/>
      <c r="S42" s="371"/>
      <c r="T42" s="371"/>
      <c r="U42" s="371"/>
      <c r="V42" s="379"/>
      <c r="W42" s="365"/>
      <c r="X42" s="358"/>
      <c r="Y42" s="366"/>
      <c r="Z42" s="367"/>
      <c r="AA42" s="365"/>
    </row>
    <row r="43" spans="1:27" s="100" customFormat="1" ht="27.75" customHeight="1">
      <c r="A43" s="359"/>
      <c r="B43" s="360"/>
      <c r="C43" s="361"/>
      <c r="D43" s="362"/>
      <c r="E43" s="244"/>
      <c r="F43" s="363"/>
      <c r="G43" s="270"/>
      <c r="H43" s="270"/>
      <c r="I43" s="270"/>
      <c r="J43" s="160"/>
      <c r="K43" s="365"/>
      <c r="L43" s="380"/>
      <c r="M43" s="366"/>
      <c r="N43" s="372"/>
      <c r="O43" s="361"/>
      <c r="P43" s="362"/>
      <c r="Q43" s="211"/>
      <c r="R43" s="370"/>
      <c r="S43" s="371"/>
      <c r="T43" s="371"/>
      <c r="U43" s="371"/>
      <c r="V43" s="245"/>
      <c r="W43" s="365"/>
      <c r="X43" s="358"/>
      <c r="Y43" s="366"/>
      <c r="Z43" s="360"/>
      <c r="AA43" s="365"/>
    </row>
    <row r="44" spans="1:27" s="252" customFormat="1" ht="24.75" customHeight="1">
      <c r="A44" s="381"/>
      <c r="B44" s="360"/>
      <c r="C44" s="361"/>
      <c r="D44" s="362"/>
      <c r="E44" s="382"/>
      <c r="F44" s="363"/>
      <c r="G44" s="270"/>
      <c r="H44" s="270"/>
      <c r="I44" s="270"/>
      <c r="J44" s="271"/>
      <c r="K44" s="383"/>
      <c r="L44" s="380"/>
      <c r="M44" s="384"/>
      <c r="N44" s="360"/>
      <c r="O44" s="361"/>
      <c r="P44" s="362"/>
      <c r="Q44" s="385"/>
      <c r="R44" s="370"/>
      <c r="S44" s="371"/>
      <c r="T44" s="371"/>
      <c r="U44" s="371"/>
      <c r="V44" s="271"/>
      <c r="W44" s="365"/>
      <c r="X44" s="358"/>
      <c r="Y44" s="386"/>
      <c r="Z44" s="360"/>
      <c r="AA44" s="365"/>
    </row>
    <row r="45" spans="1:27" s="252" customFormat="1" ht="24.75" customHeight="1">
      <c r="A45" s="381"/>
      <c r="B45" s="360"/>
      <c r="C45" s="368"/>
      <c r="D45" s="362"/>
      <c r="E45" s="244"/>
      <c r="F45" s="363"/>
      <c r="G45" s="270"/>
      <c r="H45" s="270"/>
      <c r="I45" s="270"/>
      <c r="J45" s="271"/>
      <c r="K45" s="383"/>
      <c r="L45" s="380"/>
      <c r="M45" s="384"/>
      <c r="N45" s="360"/>
      <c r="O45" s="368"/>
      <c r="P45" s="362"/>
      <c r="Q45" s="211"/>
      <c r="R45" s="370"/>
      <c r="S45" s="371"/>
      <c r="T45" s="371"/>
      <c r="U45" s="371"/>
      <c r="V45" s="271"/>
      <c r="W45" s="365"/>
      <c r="X45" s="358"/>
      <c r="Y45" s="386"/>
      <c r="Z45" s="360"/>
      <c r="AA45" s="365"/>
    </row>
    <row r="46" spans="1:27" s="100" customFormat="1" ht="24.75" customHeight="1">
      <c r="A46" s="381"/>
      <c r="B46" s="360"/>
      <c r="C46" s="368"/>
      <c r="D46" s="362"/>
      <c r="E46" s="244"/>
      <c r="F46" s="363"/>
      <c r="G46" s="270"/>
      <c r="H46" s="270"/>
      <c r="I46" s="270"/>
      <c r="J46" s="271"/>
      <c r="K46" s="383"/>
      <c r="L46" s="380"/>
      <c r="M46" s="384"/>
      <c r="N46" s="360"/>
      <c r="O46" s="368"/>
      <c r="P46" s="362"/>
      <c r="Q46" s="211"/>
      <c r="R46" s="370"/>
      <c r="S46" s="371"/>
      <c r="T46" s="371"/>
      <c r="U46" s="371"/>
      <c r="V46" s="271"/>
      <c r="W46" s="365"/>
      <c r="X46" s="358"/>
      <c r="Y46" s="386"/>
      <c r="Z46" s="360"/>
      <c r="AA46" s="365"/>
    </row>
    <row r="47" spans="1:27" s="252" customFormat="1" ht="24.75" customHeight="1">
      <c r="A47" s="381"/>
      <c r="B47" s="360"/>
      <c r="C47" s="368"/>
      <c r="D47" s="362"/>
      <c r="E47" s="376"/>
      <c r="F47" s="363"/>
      <c r="G47" s="270"/>
      <c r="H47" s="270"/>
      <c r="I47" s="270"/>
      <c r="J47" s="271"/>
      <c r="K47" s="383"/>
      <c r="L47" s="380"/>
      <c r="M47" s="384"/>
      <c r="N47" s="360"/>
      <c r="O47" s="368"/>
      <c r="P47" s="362"/>
      <c r="Q47" s="369"/>
      <c r="R47" s="370"/>
      <c r="S47" s="371"/>
      <c r="T47" s="371"/>
      <c r="U47" s="371"/>
      <c r="V47" s="271"/>
      <c r="W47" s="365"/>
      <c r="X47" s="358"/>
      <c r="Y47" s="386"/>
      <c r="Z47" s="360"/>
      <c r="AA47" s="365"/>
    </row>
    <row r="48" spans="1:27" s="252" customFormat="1" ht="24.75" customHeight="1" thickBot="1">
      <c r="A48" s="387"/>
      <c r="B48" s="388"/>
      <c r="C48" s="389"/>
      <c r="D48" s="390"/>
      <c r="E48" s="391"/>
      <c r="F48" s="392"/>
      <c r="G48" s="393"/>
      <c r="H48" s="393"/>
      <c r="I48" s="393"/>
      <c r="J48" s="394"/>
      <c r="K48" s="395"/>
      <c r="L48" s="380"/>
      <c r="M48" s="396"/>
      <c r="N48" s="388"/>
      <c r="O48" s="389"/>
      <c r="P48" s="390"/>
      <c r="Q48" s="397"/>
      <c r="R48" s="398"/>
      <c r="S48" s="399"/>
      <c r="T48" s="399"/>
      <c r="U48" s="399"/>
      <c r="V48" s="394"/>
      <c r="W48" s="400"/>
      <c r="X48" s="358"/>
      <c r="Y48" s="401"/>
      <c r="Z48" s="388"/>
      <c r="AA48" s="400"/>
    </row>
    <row r="49" ht="14.25" thickTop="1"/>
  </sheetData>
  <sheetProtection/>
  <mergeCells count="28">
    <mergeCell ref="C1:E1"/>
    <mergeCell ref="B2:B3"/>
    <mergeCell ref="C2:W3"/>
    <mergeCell ref="C4:W4"/>
    <mergeCell ref="A5:K5"/>
    <mergeCell ref="M5:W5"/>
    <mergeCell ref="Y5:AA5"/>
    <mergeCell ref="A6:A7"/>
    <mergeCell ref="B6:B7"/>
    <mergeCell ref="C6:C7"/>
    <mergeCell ref="D6:D7"/>
    <mergeCell ref="E6:E7"/>
    <mergeCell ref="F6:F7"/>
    <mergeCell ref="G6:I6"/>
    <mergeCell ref="J6:J7"/>
    <mergeCell ref="K6:K7"/>
    <mergeCell ref="M6:M7"/>
    <mergeCell ref="N6:N7"/>
    <mergeCell ref="O6:O7"/>
    <mergeCell ref="P6:P7"/>
    <mergeCell ref="Q6:Q7"/>
    <mergeCell ref="R6:R7"/>
    <mergeCell ref="S6:U6"/>
    <mergeCell ref="V6:V7"/>
    <mergeCell ref="W6:W7"/>
    <mergeCell ref="Y6:Y7"/>
    <mergeCell ref="Z6:Z7"/>
    <mergeCell ref="AA6:AA7"/>
  </mergeCells>
  <printOptions/>
  <pageMargins left="0.7086614173228347" right="0.7086614173228347" top="0.7480314960629921" bottom="0.7480314960629921" header="0.31496062992125984" footer="0.31496062992125984"/>
  <pageSetup horizontalDpi="360" verticalDpi="360" orientation="landscape" paperSize="9" scale="40" r:id="rId1"/>
</worksheet>
</file>

<file path=xl/worksheets/sheet5.xml><?xml version="1.0" encoding="utf-8"?>
<worksheet xmlns="http://schemas.openxmlformats.org/spreadsheetml/2006/main" xmlns:r="http://schemas.openxmlformats.org/officeDocument/2006/relationships">
  <dimension ref="A1:Z47"/>
  <sheetViews>
    <sheetView view="pageBreakPreview" zoomScale="50" zoomScaleNormal="75" zoomScaleSheetLayoutView="50" zoomScalePageLayoutView="0" workbookViewId="0" topLeftCell="A1">
      <selection activeCell="V21" sqref="V21"/>
    </sheetView>
  </sheetViews>
  <sheetFormatPr defaultColWidth="9.00390625" defaultRowHeight="13.5"/>
  <cols>
    <col min="1" max="1" width="10.875" style="1" customWidth="1"/>
    <col min="2" max="2" width="39.375" style="1" customWidth="1"/>
    <col min="3" max="3" width="15.75390625" style="1" customWidth="1"/>
    <col min="4" max="4" width="14.00390625" style="1" customWidth="1"/>
    <col min="5" max="5" width="14.375" style="1" customWidth="1"/>
    <col min="6" max="6" width="21.875" style="1" customWidth="1"/>
    <col min="7" max="7" width="12.125" style="1" customWidth="1"/>
    <col min="8" max="9" width="25.625" style="1" customWidth="1"/>
    <col min="10" max="10" width="25.375" style="1" customWidth="1"/>
    <col min="11" max="11" width="13.125" style="1" customWidth="1"/>
    <col min="12" max="13" width="13.625" style="1" customWidth="1"/>
    <col min="14" max="14" width="12.625" style="1" customWidth="1"/>
    <col min="15" max="16384" width="9.00390625" style="1" customWidth="1"/>
  </cols>
  <sheetData>
    <row r="1" spans="3:6" ht="6.75" customHeight="1" thickBot="1">
      <c r="C1" s="1139"/>
      <c r="D1" s="1139"/>
      <c r="E1" s="1139"/>
      <c r="F1" s="107"/>
    </row>
    <row r="2" spans="1:14" s="100" customFormat="1" ht="44.25" customHeight="1" thickTop="1">
      <c r="A2" s="1213" t="s">
        <v>428</v>
      </c>
      <c r="B2" s="1214"/>
      <c r="C2" s="1215" t="s">
        <v>429</v>
      </c>
      <c r="D2" s="1216"/>
      <c r="E2" s="1216"/>
      <c r="F2" s="1216"/>
      <c r="G2" s="1216"/>
      <c r="H2" s="1216"/>
      <c r="I2" s="1217"/>
      <c r="J2" s="1221" t="s">
        <v>430</v>
      </c>
      <c r="K2" s="1222"/>
      <c r="L2" s="1222"/>
      <c r="M2" s="1222"/>
      <c r="N2" s="108"/>
    </row>
    <row r="3" spans="1:14" s="100" customFormat="1" ht="36.75" customHeight="1" thickBot="1">
      <c r="A3" s="1213"/>
      <c r="B3" s="1214"/>
      <c r="C3" s="1218"/>
      <c r="D3" s="1219"/>
      <c r="E3" s="1219"/>
      <c r="F3" s="1219"/>
      <c r="G3" s="1219"/>
      <c r="H3" s="1219"/>
      <c r="I3" s="1220"/>
      <c r="J3" s="1221" t="s">
        <v>431</v>
      </c>
      <c r="K3" s="1222"/>
      <c r="L3" s="1222"/>
      <c r="M3" s="1222"/>
      <c r="N3" s="111"/>
    </row>
    <row r="4" spans="1:14" s="100" customFormat="1" ht="35.25" customHeight="1" thickBot="1" thickTop="1">
      <c r="A4" s="1223"/>
      <c r="B4" s="1223"/>
      <c r="C4" s="1224" t="s">
        <v>432</v>
      </c>
      <c r="D4" s="1224"/>
      <c r="E4" s="1224"/>
      <c r="F4" s="1224"/>
      <c r="G4" s="1224"/>
      <c r="H4" s="1224"/>
      <c r="I4" s="1224"/>
      <c r="J4" s="1225" t="s">
        <v>433</v>
      </c>
      <c r="K4" s="1225"/>
      <c r="L4" s="1225"/>
      <c r="M4" s="1225"/>
      <c r="N4" s="111"/>
    </row>
    <row r="5" spans="1:14" s="100" customFormat="1" ht="38.25" customHeight="1" thickTop="1">
      <c r="A5" s="1202" t="s">
        <v>434</v>
      </c>
      <c r="B5" s="1205" t="s">
        <v>255</v>
      </c>
      <c r="C5" s="1207" t="s">
        <v>256</v>
      </c>
      <c r="D5" s="1207" t="s">
        <v>254</v>
      </c>
      <c r="E5" s="1209" t="s">
        <v>252</v>
      </c>
      <c r="F5" s="402" t="s">
        <v>435</v>
      </c>
      <c r="G5" s="1211" t="s">
        <v>258</v>
      </c>
      <c r="H5" s="403" t="s">
        <v>436</v>
      </c>
      <c r="I5" s="403" t="s">
        <v>361</v>
      </c>
      <c r="J5" s="404" t="s">
        <v>437</v>
      </c>
      <c r="K5" s="1200" t="s">
        <v>362</v>
      </c>
      <c r="L5" s="1202" t="s">
        <v>438</v>
      </c>
      <c r="M5" s="1203"/>
      <c r="N5" s="405"/>
    </row>
    <row r="6" spans="1:14" s="100" customFormat="1" ht="35.25" customHeight="1" thickBot="1">
      <c r="A6" s="1204"/>
      <c r="B6" s="1206"/>
      <c r="C6" s="1208"/>
      <c r="D6" s="1208"/>
      <c r="E6" s="1210"/>
      <c r="F6" s="406" t="s">
        <v>439</v>
      </c>
      <c r="G6" s="1212"/>
      <c r="H6" s="407" t="s">
        <v>440</v>
      </c>
      <c r="I6" s="407" t="s">
        <v>440</v>
      </c>
      <c r="J6" s="408" t="s">
        <v>440</v>
      </c>
      <c r="K6" s="1201"/>
      <c r="L6" s="409" t="s">
        <v>2</v>
      </c>
      <c r="M6" s="410" t="s">
        <v>253</v>
      </c>
      <c r="N6" s="405"/>
    </row>
    <row r="7" spans="1:14" s="252" customFormat="1" ht="44.25" customHeight="1">
      <c r="A7" s="411">
        <v>1</v>
      </c>
      <c r="B7" s="412" t="s">
        <v>271</v>
      </c>
      <c r="C7" s="413" t="s">
        <v>294</v>
      </c>
      <c r="D7" s="414" t="s">
        <v>295</v>
      </c>
      <c r="E7" s="415">
        <v>0.77</v>
      </c>
      <c r="F7" s="416">
        <v>0.45555555555555555</v>
      </c>
      <c r="G7" s="417">
        <v>1</v>
      </c>
      <c r="H7" s="418">
        <v>0.4924884259259259</v>
      </c>
      <c r="I7" s="419">
        <f aca="true" t="shared" si="0" ref="I7:I35">+H7-F7</f>
        <v>0.03693287037037035</v>
      </c>
      <c r="J7" s="419">
        <f aca="true" t="shared" si="1" ref="J7:J35">+I7*E7</f>
        <v>0.02843831018518517</v>
      </c>
      <c r="K7" s="420">
        <v>100</v>
      </c>
      <c r="L7" s="421">
        <v>378</v>
      </c>
      <c r="M7" s="422">
        <v>1</v>
      </c>
      <c r="N7" s="423"/>
    </row>
    <row r="8" spans="1:14" s="252" customFormat="1" ht="44.25" customHeight="1">
      <c r="A8" s="424">
        <v>2</v>
      </c>
      <c r="B8" s="425" t="s">
        <v>268</v>
      </c>
      <c r="C8" s="426" t="s">
        <v>292</v>
      </c>
      <c r="D8" s="427" t="s">
        <v>269</v>
      </c>
      <c r="E8" s="428">
        <v>0.83</v>
      </c>
      <c r="F8" s="429">
        <v>0.4611111111111111</v>
      </c>
      <c r="G8" s="430">
        <v>12</v>
      </c>
      <c r="H8" s="431">
        <v>0.49547453703703703</v>
      </c>
      <c r="I8" s="431">
        <f t="shared" si="0"/>
        <v>0.03436342592592595</v>
      </c>
      <c r="J8" s="431">
        <f t="shared" si="1"/>
        <v>0.028521643518518536</v>
      </c>
      <c r="K8" s="432">
        <v>99</v>
      </c>
      <c r="L8" s="433">
        <v>187</v>
      </c>
      <c r="M8" s="434">
        <v>24</v>
      </c>
      <c r="N8" s="435"/>
    </row>
    <row r="9" spans="1:14" s="252" customFormat="1" ht="44.25" customHeight="1">
      <c r="A9" s="424">
        <v>3</v>
      </c>
      <c r="B9" s="425" t="s">
        <v>302</v>
      </c>
      <c r="C9" s="426" t="s">
        <v>303</v>
      </c>
      <c r="D9" s="427" t="s">
        <v>295</v>
      </c>
      <c r="E9" s="428">
        <v>0.76</v>
      </c>
      <c r="F9" s="429">
        <v>0.4548611111111111</v>
      </c>
      <c r="G9" s="430">
        <v>5</v>
      </c>
      <c r="H9" s="431">
        <v>0.49333333333333335</v>
      </c>
      <c r="I9" s="431">
        <f t="shared" si="0"/>
        <v>0.03847222222222224</v>
      </c>
      <c r="J9" s="431">
        <f t="shared" si="1"/>
        <v>0.029238888888888905</v>
      </c>
      <c r="K9" s="432">
        <v>98</v>
      </c>
      <c r="L9" s="433">
        <v>369</v>
      </c>
      <c r="M9" s="434">
        <v>4</v>
      </c>
      <c r="N9" s="436"/>
    </row>
    <row r="10" spans="1:14" s="100" customFormat="1" ht="44.25" customHeight="1">
      <c r="A10" s="424">
        <v>4</v>
      </c>
      <c r="B10" s="425" t="s">
        <v>275</v>
      </c>
      <c r="C10" s="426" t="s">
        <v>294</v>
      </c>
      <c r="D10" s="427" t="s">
        <v>273</v>
      </c>
      <c r="E10" s="428">
        <v>0.77</v>
      </c>
      <c r="F10" s="437">
        <v>0.45555555555555555</v>
      </c>
      <c r="G10" s="430">
        <v>7</v>
      </c>
      <c r="H10" s="431">
        <v>0.49378472222222225</v>
      </c>
      <c r="I10" s="431">
        <f t="shared" si="0"/>
        <v>0.0382291666666667</v>
      </c>
      <c r="J10" s="431">
        <f t="shared" si="1"/>
        <v>0.029436458333333363</v>
      </c>
      <c r="K10" s="432">
        <v>97</v>
      </c>
      <c r="L10" s="433">
        <v>348</v>
      </c>
      <c r="M10" s="434">
        <v>9</v>
      </c>
      <c r="N10" s="423"/>
    </row>
    <row r="11" spans="1:14" s="252" customFormat="1" ht="44.25" customHeight="1">
      <c r="A11" s="424">
        <v>5</v>
      </c>
      <c r="B11" s="438" t="s">
        <v>270</v>
      </c>
      <c r="C11" s="439" t="s">
        <v>296</v>
      </c>
      <c r="D11" s="427" t="s">
        <v>295</v>
      </c>
      <c r="E11" s="440">
        <v>0.8</v>
      </c>
      <c r="F11" s="429">
        <v>0.4583333333333333</v>
      </c>
      <c r="G11" s="430">
        <v>11</v>
      </c>
      <c r="H11" s="431">
        <v>0.4951851851851852</v>
      </c>
      <c r="I11" s="431">
        <f t="shared" si="0"/>
        <v>0.03685185185185186</v>
      </c>
      <c r="J11" s="431">
        <f t="shared" si="1"/>
        <v>0.029481481481481487</v>
      </c>
      <c r="K11" s="432">
        <v>96</v>
      </c>
      <c r="L11" s="433">
        <v>343</v>
      </c>
      <c r="M11" s="434">
        <v>11</v>
      </c>
      <c r="N11" s="423"/>
    </row>
    <row r="12" spans="1:14" s="100" customFormat="1" ht="44.25" customHeight="1">
      <c r="A12" s="424">
        <v>6</v>
      </c>
      <c r="B12" s="425" t="s">
        <v>272</v>
      </c>
      <c r="C12" s="426" t="s">
        <v>294</v>
      </c>
      <c r="D12" s="427" t="s">
        <v>273</v>
      </c>
      <c r="E12" s="428">
        <v>0.75</v>
      </c>
      <c r="F12" s="437">
        <v>0.4534722222222222</v>
      </c>
      <c r="G12" s="430">
        <v>4</v>
      </c>
      <c r="H12" s="431">
        <v>0.49299768518518516</v>
      </c>
      <c r="I12" s="431">
        <f t="shared" si="0"/>
        <v>0.03952546296296294</v>
      </c>
      <c r="J12" s="431">
        <f t="shared" si="1"/>
        <v>0.029644097222222207</v>
      </c>
      <c r="K12" s="432">
        <v>95</v>
      </c>
      <c r="L12" s="433">
        <v>336</v>
      </c>
      <c r="M12" s="434">
        <v>15</v>
      </c>
      <c r="N12" s="423"/>
    </row>
    <row r="13" spans="1:14" ht="44.25" customHeight="1">
      <c r="A13" s="424">
        <v>7</v>
      </c>
      <c r="B13" s="425" t="s">
        <v>441</v>
      </c>
      <c r="C13" s="441" t="s">
        <v>381</v>
      </c>
      <c r="D13" s="427" t="s">
        <v>382</v>
      </c>
      <c r="E13" s="428">
        <v>0.81</v>
      </c>
      <c r="F13" s="429">
        <v>0.4590277777777778</v>
      </c>
      <c r="G13" s="430">
        <v>14</v>
      </c>
      <c r="H13" s="431">
        <v>0.4960763888888889</v>
      </c>
      <c r="I13" s="431">
        <f t="shared" si="0"/>
        <v>0.037048611111111074</v>
      </c>
      <c r="J13" s="431">
        <f t="shared" si="1"/>
        <v>0.03000937499999997</v>
      </c>
      <c r="K13" s="432">
        <v>94</v>
      </c>
      <c r="L13" s="433" t="s">
        <v>442</v>
      </c>
      <c r="M13" s="434" t="s">
        <v>442</v>
      </c>
      <c r="N13" s="423"/>
    </row>
    <row r="14" spans="1:14" s="100" customFormat="1" ht="44.25" customHeight="1">
      <c r="A14" s="424">
        <v>8</v>
      </c>
      <c r="B14" s="442" t="s">
        <v>307</v>
      </c>
      <c r="C14" s="426" t="s">
        <v>308</v>
      </c>
      <c r="D14" s="427" t="s">
        <v>273</v>
      </c>
      <c r="E14" s="443">
        <v>0.73</v>
      </c>
      <c r="F14" s="437">
        <v>0.45208333333333334</v>
      </c>
      <c r="G14" s="430">
        <v>6</v>
      </c>
      <c r="H14" s="431">
        <v>0.49334490740740744</v>
      </c>
      <c r="I14" s="431">
        <f t="shared" si="0"/>
        <v>0.0412615740740741</v>
      </c>
      <c r="J14" s="431">
        <f t="shared" si="1"/>
        <v>0.030120949074074095</v>
      </c>
      <c r="K14" s="432">
        <v>93</v>
      </c>
      <c r="L14" s="433">
        <v>365</v>
      </c>
      <c r="M14" s="434">
        <v>5</v>
      </c>
      <c r="N14" s="423"/>
    </row>
    <row r="15" spans="1:14" ht="44.25" customHeight="1">
      <c r="A15" s="424">
        <v>9</v>
      </c>
      <c r="B15" s="425" t="s">
        <v>278</v>
      </c>
      <c r="C15" s="426" t="s">
        <v>309</v>
      </c>
      <c r="D15" s="427" t="s">
        <v>295</v>
      </c>
      <c r="E15" s="428">
        <v>0.71</v>
      </c>
      <c r="F15" s="437">
        <v>0.45</v>
      </c>
      <c r="G15" s="430">
        <v>2</v>
      </c>
      <c r="H15" s="431">
        <v>0.49269675925925926</v>
      </c>
      <c r="I15" s="431">
        <f t="shared" si="0"/>
        <v>0.042696759259259254</v>
      </c>
      <c r="J15" s="431">
        <f t="shared" si="1"/>
        <v>0.03031469907407407</v>
      </c>
      <c r="K15" s="432">
        <v>92</v>
      </c>
      <c r="L15" s="433">
        <v>324</v>
      </c>
      <c r="M15" s="434">
        <v>18</v>
      </c>
      <c r="N15" s="444"/>
    </row>
    <row r="16" spans="1:14" s="252" customFormat="1" ht="44.25" customHeight="1">
      <c r="A16" s="424">
        <v>10</v>
      </c>
      <c r="B16" s="425" t="s">
        <v>286</v>
      </c>
      <c r="C16" s="426" t="s">
        <v>306</v>
      </c>
      <c r="D16" s="427" t="s">
        <v>281</v>
      </c>
      <c r="E16" s="428">
        <v>0.74</v>
      </c>
      <c r="F16" s="429">
        <v>0.4527777777777778</v>
      </c>
      <c r="G16" s="430">
        <v>8</v>
      </c>
      <c r="H16" s="431">
        <v>0.49394675925925924</v>
      </c>
      <c r="I16" s="431">
        <f t="shared" si="0"/>
        <v>0.04116898148148146</v>
      </c>
      <c r="J16" s="431">
        <f t="shared" si="1"/>
        <v>0.03046504629629628</v>
      </c>
      <c r="K16" s="432">
        <v>91</v>
      </c>
      <c r="L16" s="433">
        <v>374</v>
      </c>
      <c r="M16" s="434">
        <v>3</v>
      </c>
      <c r="N16" s="445"/>
    </row>
    <row r="17" spans="1:14" s="100" customFormat="1" ht="44.25" customHeight="1">
      <c r="A17" s="424">
        <v>11</v>
      </c>
      <c r="B17" s="442" t="s">
        <v>279</v>
      </c>
      <c r="C17" s="441" t="s">
        <v>313</v>
      </c>
      <c r="D17" s="427" t="s">
        <v>305</v>
      </c>
      <c r="E17" s="428">
        <v>0.7</v>
      </c>
      <c r="F17" s="437">
        <v>0.44930555555555557</v>
      </c>
      <c r="G17" s="430">
        <v>3</v>
      </c>
      <c r="H17" s="431">
        <v>0.49287037037037035</v>
      </c>
      <c r="I17" s="431">
        <f t="shared" si="0"/>
        <v>0.04356481481481478</v>
      </c>
      <c r="J17" s="431">
        <f t="shared" si="1"/>
        <v>0.030495370370370343</v>
      </c>
      <c r="K17" s="432">
        <v>90</v>
      </c>
      <c r="L17" s="433">
        <v>288</v>
      </c>
      <c r="M17" s="434">
        <v>20</v>
      </c>
      <c r="N17" s="423"/>
    </row>
    <row r="18" spans="1:14" s="100" customFormat="1" ht="44.25" customHeight="1">
      <c r="A18" s="424">
        <v>12</v>
      </c>
      <c r="B18" s="425" t="s">
        <v>304</v>
      </c>
      <c r="C18" s="439" t="s">
        <v>294</v>
      </c>
      <c r="D18" s="427" t="s">
        <v>305</v>
      </c>
      <c r="E18" s="446">
        <v>0.75</v>
      </c>
      <c r="F18" s="437">
        <v>0.4534722222222222</v>
      </c>
      <c r="G18" s="430">
        <v>9</v>
      </c>
      <c r="H18" s="431">
        <v>0.4942013888888889</v>
      </c>
      <c r="I18" s="431">
        <f t="shared" si="0"/>
        <v>0.040729166666666705</v>
      </c>
      <c r="J18" s="431">
        <f t="shared" si="1"/>
        <v>0.03054687500000003</v>
      </c>
      <c r="K18" s="432">
        <v>89</v>
      </c>
      <c r="L18" s="447">
        <v>364</v>
      </c>
      <c r="M18" s="434">
        <v>6</v>
      </c>
      <c r="N18" s="448"/>
    </row>
    <row r="19" spans="1:14" s="100" customFormat="1" ht="44.25" customHeight="1">
      <c r="A19" s="424">
        <v>13</v>
      </c>
      <c r="B19" s="425" t="s">
        <v>380</v>
      </c>
      <c r="C19" s="426" t="s">
        <v>381</v>
      </c>
      <c r="D19" s="427" t="s">
        <v>382</v>
      </c>
      <c r="E19" s="440">
        <v>0.81</v>
      </c>
      <c r="F19" s="429">
        <v>0.4590277777777778</v>
      </c>
      <c r="G19" s="430">
        <v>17</v>
      </c>
      <c r="H19" s="431">
        <v>0.4970833333333333</v>
      </c>
      <c r="I19" s="431">
        <f t="shared" si="0"/>
        <v>0.03805555555555551</v>
      </c>
      <c r="J19" s="431">
        <f t="shared" si="1"/>
        <v>0.030824999999999964</v>
      </c>
      <c r="K19" s="432">
        <v>88</v>
      </c>
      <c r="L19" s="433">
        <v>240</v>
      </c>
      <c r="M19" s="434">
        <v>23</v>
      </c>
      <c r="N19" s="423"/>
    </row>
    <row r="20" spans="1:14" ht="44.25" customHeight="1">
      <c r="A20" s="424">
        <v>14</v>
      </c>
      <c r="B20" s="425" t="s">
        <v>297</v>
      </c>
      <c r="C20" s="426" t="s">
        <v>294</v>
      </c>
      <c r="D20" s="427" t="s">
        <v>295</v>
      </c>
      <c r="E20" s="428">
        <v>0.79</v>
      </c>
      <c r="F20" s="437">
        <v>0.4576388888888889</v>
      </c>
      <c r="G20" s="430">
        <v>18</v>
      </c>
      <c r="H20" s="431">
        <v>0.49721064814814814</v>
      </c>
      <c r="I20" s="431">
        <f t="shared" si="0"/>
        <v>0.039571759259259265</v>
      </c>
      <c r="J20" s="431">
        <f t="shared" si="1"/>
        <v>0.03126168981481482</v>
      </c>
      <c r="K20" s="432">
        <v>87</v>
      </c>
      <c r="L20" s="433">
        <v>354</v>
      </c>
      <c r="M20" s="434">
        <v>8</v>
      </c>
      <c r="N20" s="423"/>
    </row>
    <row r="21" spans="1:14" s="100" customFormat="1" ht="44.25" customHeight="1">
      <c r="A21" s="424">
        <v>15</v>
      </c>
      <c r="B21" s="425" t="s">
        <v>310</v>
      </c>
      <c r="C21" s="426" t="s">
        <v>311</v>
      </c>
      <c r="D21" s="427" t="s">
        <v>312</v>
      </c>
      <c r="E21" s="443">
        <v>0.71</v>
      </c>
      <c r="F21" s="437">
        <v>0.45</v>
      </c>
      <c r="G21" s="430">
        <v>10</v>
      </c>
      <c r="H21" s="431">
        <v>0.4947337962962963</v>
      </c>
      <c r="I21" s="431">
        <f t="shared" si="0"/>
        <v>0.04473379629629631</v>
      </c>
      <c r="J21" s="431">
        <f t="shared" si="1"/>
        <v>0.03176099537037038</v>
      </c>
      <c r="K21" s="432">
        <v>86</v>
      </c>
      <c r="L21" s="433">
        <v>344</v>
      </c>
      <c r="M21" s="434">
        <v>10</v>
      </c>
      <c r="N21" s="423"/>
    </row>
    <row r="22" spans="1:14" s="252" customFormat="1" ht="44.25" customHeight="1">
      <c r="A22" s="424">
        <v>16</v>
      </c>
      <c r="B22" s="425" t="s">
        <v>293</v>
      </c>
      <c r="C22" s="426" t="s">
        <v>294</v>
      </c>
      <c r="D22" s="427" t="s">
        <v>295</v>
      </c>
      <c r="E22" s="428">
        <v>0.81</v>
      </c>
      <c r="F22" s="437">
        <v>0.4590277777777778</v>
      </c>
      <c r="G22" s="430">
        <v>20</v>
      </c>
      <c r="H22" s="431">
        <v>0.49893518518518515</v>
      </c>
      <c r="I22" s="431">
        <f t="shared" si="0"/>
        <v>0.039907407407407336</v>
      </c>
      <c r="J22" s="431">
        <f t="shared" si="1"/>
        <v>0.032324999999999944</v>
      </c>
      <c r="K22" s="432">
        <v>85</v>
      </c>
      <c r="L22" s="433">
        <v>341</v>
      </c>
      <c r="M22" s="434">
        <v>12</v>
      </c>
      <c r="N22" s="444"/>
    </row>
    <row r="23" spans="1:14" s="252" customFormat="1" ht="44.25" customHeight="1">
      <c r="A23" s="424">
        <v>17</v>
      </c>
      <c r="B23" s="425" t="s">
        <v>288</v>
      </c>
      <c r="C23" s="426" t="s">
        <v>289</v>
      </c>
      <c r="D23" s="449" t="s">
        <v>273</v>
      </c>
      <c r="E23" s="428">
        <v>0.81</v>
      </c>
      <c r="F23" s="429">
        <v>0.4590277777777778</v>
      </c>
      <c r="G23" s="430">
        <v>24</v>
      </c>
      <c r="H23" s="431">
        <v>0.49961805555555555</v>
      </c>
      <c r="I23" s="431">
        <f t="shared" si="0"/>
        <v>0.04059027777777774</v>
      </c>
      <c r="J23" s="431">
        <f t="shared" si="1"/>
        <v>0.03287812499999997</v>
      </c>
      <c r="K23" s="432">
        <v>84</v>
      </c>
      <c r="L23" s="433">
        <v>324</v>
      </c>
      <c r="M23" s="434">
        <v>19</v>
      </c>
      <c r="N23" s="423"/>
    </row>
    <row r="24" spans="1:14" s="100" customFormat="1" ht="44.25" customHeight="1">
      <c r="A24" s="424">
        <v>18</v>
      </c>
      <c r="B24" s="425" t="s">
        <v>282</v>
      </c>
      <c r="C24" s="426" t="s">
        <v>330</v>
      </c>
      <c r="D24" s="427" t="s">
        <v>295</v>
      </c>
      <c r="E24" s="428">
        <v>0.65</v>
      </c>
      <c r="F24" s="429">
        <v>0.4444444444444444</v>
      </c>
      <c r="G24" s="430">
        <v>13</v>
      </c>
      <c r="H24" s="431">
        <v>0.4955671296296296</v>
      </c>
      <c r="I24" s="431">
        <f t="shared" si="0"/>
        <v>0.0511226851851852</v>
      </c>
      <c r="J24" s="431">
        <f t="shared" si="1"/>
        <v>0.033229745370370385</v>
      </c>
      <c r="K24" s="432">
        <v>83</v>
      </c>
      <c r="L24" s="433">
        <v>375</v>
      </c>
      <c r="M24" s="434">
        <v>2</v>
      </c>
      <c r="N24" s="423"/>
    </row>
    <row r="25" spans="1:14" s="100" customFormat="1" ht="44.25" customHeight="1">
      <c r="A25" s="424">
        <v>19</v>
      </c>
      <c r="B25" s="438" t="s">
        <v>333</v>
      </c>
      <c r="C25" s="426" t="s">
        <v>294</v>
      </c>
      <c r="D25" s="427" t="s">
        <v>295</v>
      </c>
      <c r="E25" s="428">
        <v>0.78</v>
      </c>
      <c r="F25" s="429">
        <v>0.45625</v>
      </c>
      <c r="G25" s="430">
        <v>22</v>
      </c>
      <c r="H25" s="431">
        <v>0.4990509259259259</v>
      </c>
      <c r="I25" s="431">
        <f t="shared" si="0"/>
        <v>0.04280092592592594</v>
      </c>
      <c r="J25" s="431">
        <f t="shared" si="1"/>
        <v>0.03338472222222223</v>
      </c>
      <c r="K25" s="432">
        <v>82</v>
      </c>
      <c r="L25" s="433">
        <v>327</v>
      </c>
      <c r="M25" s="434">
        <v>17</v>
      </c>
      <c r="N25" s="423"/>
    </row>
    <row r="26" spans="1:14" ht="44.25" customHeight="1">
      <c r="A26" s="424">
        <v>20</v>
      </c>
      <c r="B26" s="425" t="s">
        <v>280</v>
      </c>
      <c r="C26" s="441" t="s">
        <v>320</v>
      </c>
      <c r="D26" s="427" t="s">
        <v>295</v>
      </c>
      <c r="E26" s="428">
        <v>0.69</v>
      </c>
      <c r="F26" s="437">
        <v>0.4486111111111111</v>
      </c>
      <c r="G26" s="430">
        <v>16</v>
      </c>
      <c r="H26" s="431">
        <v>0.497037037037037</v>
      </c>
      <c r="I26" s="431">
        <f t="shared" si="0"/>
        <v>0.04842592592592587</v>
      </c>
      <c r="J26" s="431">
        <f t="shared" si="1"/>
        <v>0.03341388888888885</v>
      </c>
      <c r="K26" s="432">
        <v>81</v>
      </c>
      <c r="L26" s="433">
        <v>262</v>
      </c>
      <c r="M26" s="434">
        <v>22</v>
      </c>
      <c r="N26" s="423"/>
    </row>
    <row r="27" spans="1:14" s="100" customFormat="1" ht="44.25" customHeight="1">
      <c r="A27" s="424">
        <v>21</v>
      </c>
      <c r="B27" s="425" t="s">
        <v>326</v>
      </c>
      <c r="C27" s="426" t="s">
        <v>327</v>
      </c>
      <c r="D27" s="427" t="s">
        <v>295</v>
      </c>
      <c r="E27" s="428">
        <v>0.65</v>
      </c>
      <c r="F27" s="429">
        <v>0.4444444444444444</v>
      </c>
      <c r="G27" s="430">
        <v>15</v>
      </c>
      <c r="H27" s="431">
        <v>0.49646990740740743</v>
      </c>
      <c r="I27" s="431">
        <f t="shared" si="0"/>
        <v>0.05202546296296301</v>
      </c>
      <c r="J27" s="431">
        <f t="shared" si="1"/>
        <v>0.033816550925925955</v>
      </c>
      <c r="K27" s="432">
        <v>80</v>
      </c>
      <c r="L27" s="433">
        <v>179</v>
      </c>
      <c r="M27" s="434">
        <v>26</v>
      </c>
      <c r="N27" s="423"/>
    </row>
    <row r="28" spans="1:14" s="100" customFormat="1" ht="44.25" customHeight="1">
      <c r="A28" s="424">
        <v>22</v>
      </c>
      <c r="B28" s="438" t="s">
        <v>443</v>
      </c>
      <c r="C28" s="426" t="s">
        <v>294</v>
      </c>
      <c r="D28" s="427" t="s">
        <v>281</v>
      </c>
      <c r="E28" s="446">
        <v>0.74</v>
      </c>
      <c r="F28" s="429">
        <v>0.4527777777777778</v>
      </c>
      <c r="G28" s="430">
        <v>23</v>
      </c>
      <c r="H28" s="431">
        <v>0.499224537037037</v>
      </c>
      <c r="I28" s="431">
        <f t="shared" si="0"/>
        <v>0.04644675925925923</v>
      </c>
      <c r="J28" s="431">
        <f t="shared" si="1"/>
        <v>0.03437060185185183</v>
      </c>
      <c r="K28" s="432">
        <v>79</v>
      </c>
      <c r="L28" s="433">
        <v>79</v>
      </c>
      <c r="M28" s="434">
        <v>31</v>
      </c>
      <c r="N28" s="423"/>
    </row>
    <row r="29" spans="1:14" s="100" customFormat="1" ht="44.25" customHeight="1">
      <c r="A29" s="424">
        <v>23</v>
      </c>
      <c r="B29" s="425" t="s">
        <v>444</v>
      </c>
      <c r="C29" s="426" t="s">
        <v>445</v>
      </c>
      <c r="D29" s="427" t="s">
        <v>312</v>
      </c>
      <c r="E29" s="443">
        <v>0.62</v>
      </c>
      <c r="F29" s="429">
        <v>0.44236111111111115</v>
      </c>
      <c r="G29" s="430">
        <v>19</v>
      </c>
      <c r="H29" s="431">
        <v>0.498912037037037</v>
      </c>
      <c r="I29" s="431">
        <f t="shared" si="0"/>
        <v>0.056550925925925866</v>
      </c>
      <c r="J29" s="431">
        <f t="shared" si="1"/>
        <v>0.03506157407407404</v>
      </c>
      <c r="K29" s="432">
        <v>78</v>
      </c>
      <c r="L29" s="433">
        <v>78</v>
      </c>
      <c r="M29" s="434">
        <v>32</v>
      </c>
      <c r="N29" s="423"/>
    </row>
    <row r="30" spans="1:14" s="450" customFormat="1" ht="44.25" customHeight="1">
      <c r="A30" s="424">
        <v>24</v>
      </c>
      <c r="B30" s="442" t="s">
        <v>328</v>
      </c>
      <c r="C30" s="439" t="s">
        <v>329</v>
      </c>
      <c r="D30" s="427" t="s">
        <v>295</v>
      </c>
      <c r="E30" s="428">
        <v>0.65</v>
      </c>
      <c r="F30" s="437">
        <v>0.4444444444444444</v>
      </c>
      <c r="G30" s="430">
        <v>21</v>
      </c>
      <c r="H30" s="431">
        <v>0.4990393518518519</v>
      </c>
      <c r="I30" s="431">
        <f t="shared" si="0"/>
        <v>0.05459490740740747</v>
      </c>
      <c r="J30" s="431">
        <f t="shared" si="1"/>
        <v>0.035486689814814856</v>
      </c>
      <c r="K30" s="432">
        <v>77</v>
      </c>
      <c r="L30" s="433">
        <v>363</v>
      </c>
      <c r="M30" s="434">
        <v>7</v>
      </c>
      <c r="N30" s="444"/>
    </row>
    <row r="31" spans="1:14" s="100" customFormat="1" ht="44.25" customHeight="1">
      <c r="A31" s="424">
        <v>25</v>
      </c>
      <c r="B31" s="425" t="s">
        <v>321</v>
      </c>
      <c r="C31" s="426" t="s">
        <v>322</v>
      </c>
      <c r="D31" s="427" t="s">
        <v>305</v>
      </c>
      <c r="E31" s="428">
        <v>0.68</v>
      </c>
      <c r="F31" s="429">
        <v>0.4472222222222222</v>
      </c>
      <c r="G31" s="430">
        <v>25</v>
      </c>
      <c r="H31" s="431">
        <v>0.49994212962962964</v>
      </c>
      <c r="I31" s="431">
        <f t="shared" si="0"/>
        <v>0.05271990740740745</v>
      </c>
      <c r="J31" s="431">
        <f t="shared" si="1"/>
        <v>0.03584953703703707</v>
      </c>
      <c r="K31" s="432">
        <v>76</v>
      </c>
      <c r="L31" s="433">
        <v>341</v>
      </c>
      <c r="M31" s="434">
        <v>13</v>
      </c>
      <c r="N31" s="423"/>
    </row>
    <row r="32" spans="1:14" s="450" customFormat="1" ht="44.25" customHeight="1">
      <c r="A32" s="424">
        <v>26</v>
      </c>
      <c r="B32" s="442" t="s">
        <v>332</v>
      </c>
      <c r="C32" s="439" t="s">
        <v>329</v>
      </c>
      <c r="D32" s="427" t="s">
        <v>269</v>
      </c>
      <c r="E32" s="428">
        <v>0.62</v>
      </c>
      <c r="F32" s="429">
        <v>0.44236111111111115</v>
      </c>
      <c r="G32" s="430">
        <v>27</v>
      </c>
      <c r="H32" s="431">
        <v>0.5037615740740741</v>
      </c>
      <c r="I32" s="431">
        <f t="shared" si="0"/>
        <v>0.06140046296296292</v>
      </c>
      <c r="J32" s="431">
        <f t="shared" si="1"/>
        <v>0.03806828703703701</v>
      </c>
      <c r="K32" s="432">
        <v>75</v>
      </c>
      <c r="L32" s="433">
        <v>170</v>
      </c>
      <c r="M32" s="434">
        <v>28</v>
      </c>
      <c r="N32" s="444"/>
    </row>
    <row r="33" spans="1:14" s="100" customFormat="1" ht="44.25" customHeight="1">
      <c r="A33" s="424">
        <v>27</v>
      </c>
      <c r="B33" s="442" t="s">
        <v>446</v>
      </c>
      <c r="C33" s="426" t="s">
        <v>447</v>
      </c>
      <c r="D33" s="427" t="s">
        <v>281</v>
      </c>
      <c r="E33" s="443">
        <v>0.65</v>
      </c>
      <c r="F33" s="429">
        <v>0.4444444444444444</v>
      </c>
      <c r="G33" s="430">
        <v>26</v>
      </c>
      <c r="H33" s="431">
        <v>0.5036574074074074</v>
      </c>
      <c r="I33" s="431">
        <f t="shared" si="0"/>
        <v>0.05921296296296297</v>
      </c>
      <c r="J33" s="431">
        <f t="shared" si="1"/>
        <v>0.03848842592592593</v>
      </c>
      <c r="K33" s="432">
        <v>74</v>
      </c>
      <c r="L33" s="433" t="s">
        <v>448</v>
      </c>
      <c r="M33" s="434" t="s">
        <v>448</v>
      </c>
      <c r="N33" s="423"/>
    </row>
    <row r="34" spans="1:14" ht="44.25" customHeight="1">
      <c r="A34" s="424">
        <v>28</v>
      </c>
      <c r="B34" s="425" t="s">
        <v>331</v>
      </c>
      <c r="C34" s="426" t="s">
        <v>327</v>
      </c>
      <c r="D34" s="427" t="s">
        <v>277</v>
      </c>
      <c r="E34" s="428">
        <v>0.62</v>
      </c>
      <c r="F34" s="429">
        <v>0.44236111111111115</v>
      </c>
      <c r="G34" s="430">
        <v>28</v>
      </c>
      <c r="H34" s="431">
        <v>0.5047569444444444</v>
      </c>
      <c r="I34" s="431">
        <f t="shared" si="0"/>
        <v>0.06239583333333326</v>
      </c>
      <c r="J34" s="431">
        <f t="shared" si="1"/>
        <v>0.038685416666666625</v>
      </c>
      <c r="K34" s="432">
        <v>73</v>
      </c>
      <c r="L34" s="433">
        <v>340</v>
      </c>
      <c r="M34" s="434">
        <v>14</v>
      </c>
      <c r="N34" s="444"/>
    </row>
    <row r="35" spans="1:14" s="100" customFormat="1" ht="44.25" customHeight="1">
      <c r="A35" s="424">
        <v>29</v>
      </c>
      <c r="B35" s="425" t="s">
        <v>285</v>
      </c>
      <c r="C35" s="439" t="s">
        <v>318</v>
      </c>
      <c r="D35" s="427" t="s">
        <v>319</v>
      </c>
      <c r="E35" s="446">
        <v>0.69</v>
      </c>
      <c r="F35" s="437">
        <v>0.4486111111111111</v>
      </c>
      <c r="G35" s="430">
        <v>29</v>
      </c>
      <c r="H35" s="431">
        <v>0.5078472222222222</v>
      </c>
      <c r="I35" s="431">
        <f t="shared" si="0"/>
        <v>0.0592361111111111</v>
      </c>
      <c r="J35" s="431">
        <f t="shared" si="1"/>
        <v>0.040872916666666655</v>
      </c>
      <c r="K35" s="432">
        <v>72</v>
      </c>
      <c r="L35" s="433">
        <v>332</v>
      </c>
      <c r="M35" s="434">
        <v>16</v>
      </c>
      <c r="N35" s="423"/>
    </row>
    <row r="36" spans="1:14" s="100" customFormat="1" ht="44.25" customHeight="1">
      <c r="A36" s="424">
        <v>30</v>
      </c>
      <c r="B36" s="425" t="s">
        <v>334</v>
      </c>
      <c r="C36" s="426" t="s">
        <v>329</v>
      </c>
      <c r="D36" s="427" t="s">
        <v>295</v>
      </c>
      <c r="E36" s="428">
        <v>0.64</v>
      </c>
      <c r="F36" s="437">
        <v>0.44375000000000003</v>
      </c>
      <c r="G36" s="430"/>
      <c r="H36" s="431" t="s">
        <v>401</v>
      </c>
      <c r="I36" s="431"/>
      <c r="J36" s="431"/>
      <c r="K36" s="432"/>
      <c r="L36" s="433">
        <v>90</v>
      </c>
      <c r="M36" s="434">
        <v>30</v>
      </c>
      <c r="N36" s="423"/>
    </row>
    <row r="37" spans="1:14" s="100" customFormat="1" ht="44.25" customHeight="1">
      <c r="A37" s="424">
        <v>31</v>
      </c>
      <c r="B37" s="438" t="s">
        <v>323</v>
      </c>
      <c r="C37" s="441" t="s">
        <v>324</v>
      </c>
      <c r="D37" s="427" t="s">
        <v>403</v>
      </c>
      <c r="E37" s="451">
        <v>0.68</v>
      </c>
      <c r="F37" s="437">
        <v>0.4472222222222222</v>
      </c>
      <c r="G37" s="452"/>
      <c r="H37" s="431" t="s">
        <v>401</v>
      </c>
      <c r="I37" s="431"/>
      <c r="J37" s="431"/>
      <c r="K37" s="432"/>
      <c r="L37" s="447">
        <v>0</v>
      </c>
      <c r="M37" s="434" t="s">
        <v>448</v>
      </c>
      <c r="N37" s="453"/>
    </row>
    <row r="38" spans="1:14" s="252" customFormat="1" ht="44.25" customHeight="1">
      <c r="A38" s="424">
        <v>32</v>
      </c>
      <c r="B38" s="425" t="s">
        <v>283</v>
      </c>
      <c r="C38" s="426" t="s">
        <v>284</v>
      </c>
      <c r="D38" s="427" t="s">
        <v>317</v>
      </c>
      <c r="E38" s="443">
        <v>0.69</v>
      </c>
      <c r="F38" s="437">
        <v>0.4486111111111111</v>
      </c>
      <c r="G38" s="454"/>
      <c r="H38" s="431" t="s">
        <v>401</v>
      </c>
      <c r="I38" s="431"/>
      <c r="J38" s="431"/>
      <c r="K38" s="432"/>
      <c r="L38" s="433">
        <v>184</v>
      </c>
      <c r="M38" s="434">
        <v>25</v>
      </c>
      <c r="N38" s="444"/>
    </row>
    <row r="39" spans="1:14" s="100" customFormat="1" ht="44.25" customHeight="1">
      <c r="A39" s="424">
        <v>33</v>
      </c>
      <c r="B39" s="425" t="s">
        <v>276</v>
      </c>
      <c r="C39" s="426" t="s">
        <v>308</v>
      </c>
      <c r="D39" s="427" t="s">
        <v>277</v>
      </c>
      <c r="E39" s="428">
        <v>0.7</v>
      </c>
      <c r="F39" s="429">
        <v>0.44930555555555557</v>
      </c>
      <c r="G39" s="430"/>
      <c r="H39" s="431" t="s">
        <v>401</v>
      </c>
      <c r="I39" s="431"/>
      <c r="J39" s="431"/>
      <c r="K39" s="432"/>
      <c r="L39" s="433">
        <v>276</v>
      </c>
      <c r="M39" s="434">
        <v>21</v>
      </c>
      <c r="N39" s="423"/>
    </row>
    <row r="40" spans="1:14" ht="44.25" customHeight="1">
      <c r="A40" s="424">
        <v>34</v>
      </c>
      <c r="B40" s="438" t="s">
        <v>274</v>
      </c>
      <c r="C40" s="441" t="s">
        <v>300</v>
      </c>
      <c r="D40" s="427" t="s">
        <v>301</v>
      </c>
      <c r="E40" s="446">
        <v>0.77</v>
      </c>
      <c r="F40" s="437">
        <v>0.45555555555555555</v>
      </c>
      <c r="G40" s="430"/>
      <c r="H40" s="431" t="s">
        <v>401</v>
      </c>
      <c r="I40" s="431"/>
      <c r="J40" s="431"/>
      <c r="K40" s="432"/>
      <c r="L40" s="433">
        <v>174</v>
      </c>
      <c r="M40" s="434">
        <v>27</v>
      </c>
      <c r="N40" s="423"/>
    </row>
    <row r="41" spans="1:14" s="100" customFormat="1" ht="44.25" customHeight="1">
      <c r="A41" s="424">
        <v>35</v>
      </c>
      <c r="B41" s="425" t="s">
        <v>449</v>
      </c>
      <c r="C41" s="426" t="s">
        <v>450</v>
      </c>
      <c r="D41" s="427" t="s">
        <v>273</v>
      </c>
      <c r="E41" s="440">
        <v>0.8</v>
      </c>
      <c r="F41" s="429"/>
      <c r="G41" s="430"/>
      <c r="H41" s="431" t="s">
        <v>451</v>
      </c>
      <c r="I41" s="431"/>
      <c r="J41" s="431"/>
      <c r="K41" s="432">
        <v>86</v>
      </c>
      <c r="L41" s="433" t="s">
        <v>389</v>
      </c>
      <c r="M41" s="434" t="s">
        <v>389</v>
      </c>
      <c r="N41" s="435"/>
    </row>
    <row r="42" spans="1:14" s="100" customFormat="1" ht="44.25" customHeight="1" thickBot="1">
      <c r="A42" s="424"/>
      <c r="B42" s="425"/>
      <c r="C42" s="426"/>
      <c r="D42" s="427"/>
      <c r="E42" s="446"/>
      <c r="F42" s="437"/>
      <c r="G42" s="430"/>
      <c r="H42" s="431"/>
      <c r="I42" s="431"/>
      <c r="J42" s="431"/>
      <c r="K42" s="432"/>
      <c r="L42" s="433"/>
      <c r="M42" s="434"/>
      <c r="N42" s="423"/>
    </row>
    <row r="43" spans="1:24" s="100" customFormat="1" ht="32.25" customHeight="1" thickTop="1">
      <c r="A43" s="455"/>
      <c r="B43" s="456" t="s">
        <v>452</v>
      </c>
      <c r="C43" s="457"/>
      <c r="D43" s="458"/>
      <c r="E43" s="459"/>
      <c r="F43" s="460"/>
      <c r="G43" s="461"/>
      <c r="H43" s="462"/>
      <c r="I43" s="463"/>
      <c r="J43" s="464"/>
      <c r="K43" s="465"/>
      <c r="L43" s="460"/>
      <c r="M43" s="466"/>
      <c r="N43" s="99"/>
      <c r="O43" s="99"/>
      <c r="P43" s="99"/>
      <c r="Q43" s="99"/>
      <c r="R43" s="99"/>
      <c r="S43" s="99"/>
      <c r="T43" s="99"/>
      <c r="U43" s="99"/>
      <c r="V43" s="99"/>
      <c r="W43" s="99"/>
      <c r="X43" s="99"/>
    </row>
    <row r="44" spans="1:26" s="100" customFormat="1" ht="32.25" customHeight="1">
      <c r="A44" s="467"/>
      <c r="B44" s="468" t="s">
        <v>453</v>
      </c>
      <c r="C44" s="468"/>
      <c r="D44" s="468"/>
      <c r="E44" s="468"/>
      <c r="F44" s="469" t="s">
        <v>454</v>
      </c>
      <c r="G44" s="469"/>
      <c r="H44" s="469"/>
      <c r="I44" s="469"/>
      <c r="J44" s="469"/>
      <c r="K44" s="469"/>
      <c r="L44" s="469"/>
      <c r="M44" s="470"/>
      <c r="N44" s="99"/>
      <c r="O44" s="99"/>
      <c r="P44" s="99"/>
      <c r="Q44" s="99"/>
      <c r="R44" s="99"/>
      <c r="S44" s="99"/>
      <c r="T44" s="99"/>
      <c r="U44" s="99"/>
      <c r="V44" s="99"/>
      <c r="W44" s="99"/>
      <c r="X44" s="99"/>
      <c r="Y44" s="99"/>
      <c r="Z44" s="99"/>
    </row>
    <row r="45" spans="1:26" s="100" customFormat="1" ht="32.25" customHeight="1">
      <c r="A45" s="467"/>
      <c r="B45" s="468" t="s">
        <v>455</v>
      </c>
      <c r="C45" s="469"/>
      <c r="D45" s="469"/>
      <c r="E45" s="469"/>
      <c r="F45" s="468" t="s">
        <v>456</v>
      </c>
      <c r="G45" s="468"/>
      <c r="H45" s="468"/>
      <c r="I45" s="468"/>
      <c r="J45" s="468"/>
      <c r="K45" s="468"/>
      <c r="L45" s="468"/>
      <c r="M45" s="471"/>
      <c r="N45" s="99"/>
      <c r="O45" s="99"/>
      <c r="P45" s="99"/>
      <c r="Q45" s="99"/>
      <c r="R45" s="99"/>
      <c r="S45" s="99"/>
      <c r="T45" s="99"/>
      <c r="U45" s="99"/>
      <c r="V45" s="99"/>
      <c r="W45" s="99"/>
      <c r="X45" s="99"/>
      <c r="Y45" s="99"/>
      <c r="Z45" s="99"/>
    </row>
    <row r="46" spans="1:26" s="100" customFormat="1" ht="32.25" customHeight="1">
      <c r="A46" s="467"/>
      <c r="B46" s="469" t="s">
        <v>457</v>
      </c>
      <c r="C46" s="468"/>
      <c r="D46" s="468"/>
      <c r="E46" s="468"/>
      <c r="F46" s="468" t="s">
        <v>458</v>
      </c>
      <c r="G46" s="468"/>
      <c r="H46" s="468"/>
      <c r="I46" s="468"/>
      <c r="J46" s="468"/>
      <c r="K46" s="468"/>
      <c r="L46" s="468"/>
      <c r="M46" s="471"/>
      <c r="N46" s="99"/>
      <c r="O46" s="99"/>
      <c r="P46" s="99"/>
      <c r="Q46" s="99"/>
      <c r="R46" s="99"/>
      <c r="S46" s="99"/>
      <c r="T46" s="99"/>
      <c r="U46" s="99"/>
      <c r="V46" s="99"/>
      <c r="W46" s="99"/>
      <c r="X46" s="99"/>
      <c r="Y46" s="99"/>
      <c r="Z46" s="99"/>
    </row>
    <row r="47" spans="1:26" s="100" customFormat="1" ht="32.25" customHeight="1" thickBot="1">
      <c r="A47" s="472"/>
      <c r="B47" s="473" t="s">
        <v>459</v>
      </c>
      <c r="C47" s="474"/>
      <c r="D47" s="474"/>
      <c r="E47" s="474"/>
      <c r="F47" s="474"/>
      <c r="G47" s="474"/>
      <c r="H47" s="474"/>
      <c r="I47" s="474"/>
      <c r="J47" s="474"/>
      <c r="K47" s="474"/>
      <c r="L47" s="474"/>
      <c r="M47" s="475"/>
      <c r="N47" s="99"/>
      <c r="O47" s="99"/>
      <c r="P47" s="99"/>
      <c r="Q47" s="99"/>
      <c r="R47" s="99"/>
      <c r="S47" s="99"/>
      <c r="T47" s="99"/>
      <c r="U47" s="99"/>
      <c r="V47" s="99"/>
      <c r="W47" s="99"/>
      <c r="X47" s="99"/>
      <c r="Y47" s="99"/>
      <c r="Z47" s="99"/>
    </row>
    <row r="48" ht="14.25" thickTop="1"/>
  </sheetData>
  <sheetProtection/>
  <mergeCells count="16">
    <mergeCell ref="C1:E1"/>
    <mergeCell ref="A2:B3"/>
    <mergeCell ref="C2:I3"/>
    <mergeCell ref="J2:M2"/>
    <mergeCell ref="J3:M3"/>
    <mergeCell ref="A4:B4"/>
    <mergeCell ref="C4:I4"/>
    <mergeCell ref="J4:M4"/>
    <mergeCell ref="K5:K6"/>
    <mergeCell ref="L5:M5"/>
    <mergeCell ref="A5:A6"/>
    <mergeCell ref="B5:B6"/>
    <mergeCell ref="C5:C6"/>
    <mergeCell ref="D5:D6"/>
    <mergeCell ref="E5:E6"/>
    <mergeCell ref="G5:G6"/>
  </mergeCells>
  <printOptions horizontalCentered="1" verticalCentered="1"/>
  <pageMargins left="0.1968503937007874" right="0" top="0" bottom="0" header="0.11811023622047245" footer="0"/>
  <pageSetup fitToHeight="10" horizontalDpi="300" verticalDpi="300" orientation="portrait" paperSize="9" scale="40" r:id="rId1"/>
</worksheet>
</file>

<file path=xl/worksheets/sheet6.xml><?xml version="1.0" encoding="utf-8"?>
<worksheet xmlns="http://schemas.openxmlformats.org/spreadsheetml/2006/main" xmlns:r="http://schemas.openxmlformats.org/officeDocument/2006/relationships">
  <dimension ref="A1:AR154"/>
  <sheetViews>
    <sheetView view="pageBreakPreview" zoomScale="75" zoomScaleNormal="75" zoomScaleSheetLayoutView="75" zoomScalePageLayoutView="0" workbookViewId="0" topLeftCell="A1">
      <selection activeCell="S30" sqref="S30"/>
    </sheetView>
  </sheetViews>
  <sheetFormatPr defaultColWidth="9.00390625" defaultRowHeight="13.5"/>
  <cols>
    <col min="1" max="1" width="7.125" style="1" customWidth="1"/>
    <col min="2" max="2" width="19.375" style="1" customWidth="1"/>
    <col min="3" max="3" width="10.00390625" style="1" customWidth="1"/>
    <col min="4" max="4" width="7.875" style="1" customWidth="1"/>
    <col min="5" max="5" width="7.75390625" style="1" customWidth="1"/>
    <col min="6" max="8" width="6.75390625" style="1" customWidth="1"/>
    <col min="9" max="9" width="7.125" style="1" customWidth="1"/>
    <col min="10" max="10" width="14.625" style="1" customWidth="1"/>
    <col min="11" max="11" width="12.75390625" style="1" customWidth="1"/>
    <col min="12" max="12" width="8.00390625" style="1" customWidth="1"/>
    <col min="13" max="13" width="9.375" style="1" customWidth="1"/>
    <col min="14" max="14" width="9.25390625" style="1" customWidth="1"/>
    <col min="15" max="15" width="7.00390625" style="1" customWidth="1"/>
    <col min="16" max="16384" width="9.00390625" style="1" customWidth="1"/>
  </cols>
  <sheetData>
    <row r="1" spans="2:15" ht="10.5" customHeight="1">
      <c r="B1" s="38"/>
      <c r="C1" s="1265" t="s">
        <v>460</v>
      </c>
      <c r="D1" s="1266"/>
      <c r="E1" s="1266"/>
      <c r="F1" s="1266"/>
      <c r="G1" s="1266"/>
      <c r="H1" s="1266"/>
      <c r="I1" s="1266"/>
      <c r="J1" s="1267"/>
      <c r="K1" s="38"/>
      <c r="L1" s="38"/>
      <c r="M1" s="38"/>
      <c r="N1" s="106"/>
      <c r="O1" s="106"/>
    </row>
    <row r="2" spans="1:16" ht="14.25" customHeight="1">
      <c r="A2" s="476"/>
      <c r="B2" s="1268" t="s">
        <v>346</v>
      </c>
      <c r="C2" s="1269" t="s">
        <v>461</v>
      </c>
      <c r="D2" s="1270"/>
      <c r="E2" s="1270"/>
      <c r="F2" s="1270"/>
      <c r="G2" s="1270"/>
      <c r="H2" s="1270"/>
      <c r="I2" s="1270"/>
      <c r="J2" s="1271"/>
      <c r="K2" s="1272" t="s">
        <v>462</v>
      </c>
      <c r="L2" s="1273"/>
      <c r="M2" s="1273"/>
      <c r="N2" s="1273"/>
      <c r="O2" s="478"/>
      <c r="P2" s="478"/>
    </row>
    <row r="3" spans="1:16" s="100" customFormat="1" ht="13.5" customHeight="1">
      <c r="A3" s="476"/>
      <c r="B3" s="1268"/>
      <c r="C3" s="1269"/>
      <c r="D3" s="1270"/>
      <c r="E3" s="1270"/>
      <c r="F3" s="1270"/>
      <c r="G3" s="1270"/>
      <c r="H3" s="1270"/>
      <c r="I3" s="1270"/>
      <c r="J3" s="1271"/>
      <c r="K3" s="1272" t="s">
        <v>463</v>
      </c>
      <c r="L3" s="1273"/>
      <c r="M3" s="1273"/>
      <c r="N3" s="1273"/>
      <c r="O3" s="478"/>
      <c r="P3" s="478"/>
    </row>
    <row r="4" spans="1:16" s="100" customFormat="1" ht="11.25" customHeight="1" thickBot="1">
      <c r="A4" s="479"/>
      <c r="B4" s="480"/>
      <c r="C4" s="1274" t="s">
        <v>460</v>
      </c>
      <c r="D4" s="1275"/>
      <c r="E4" s="1275"/>
      <c r="F4" s="1275"/>
      <c r="G4" s="1275"/>
      <c r="H4" s="1275"/>
      <c r="I4" s="1275"/>
      <c r="J4" s="1276"/>
      <c r="K4" s="1277" t="s">
        <v>464</v>
      </c>
      <c r="L4" s="1277"/>
      <c r="M4" s="1277"/>
      <c r="N4" s="1277"/>
      <c r="O4" s="481"/>
      <c r="P4" s="481"/>
    </row>
    <row r="5" spans="1:16" s="100" customFormat="1" ht="17.25" customHeight="1" thickBot="1" thickTop="1">
      <c r="A5" s="482"/>
      <c r="B5" s="89"/>
      <c r="C5" s="1279" t="s">
        <v>465</v>
      </c>
      <c r="D5" s="1279"/>
      <c r="E5" s="1279"/>
      <c r="F5" s="1279"/>
      <c r="G5" s="1279"/>
      <c r="H5" s="1279"/>
      <c r="I5" s="1279"/>
      <c r="J5" s="1279"/>
      <c r="K5" s="1278"/>
      <c r="L5" s="1278"/>
      <c r="M5" s="1278"/>
      <c r="N5" s="1278"/>
      <c r="O5" s="481"/>
      <c r="P5" s="481"/>
    </row>
    <row r="6" spans="1:15" s="100" customFormat="1" ht="18.75" customHeight="1" thickTop="1">
      <c r="A6" s="483" t="s">
        <v>257</v>
      </c>
      <c r="B6" s="1256" t="s">
        <v>255</v>
      </c>
      <c r="C6" s="1244" t="s">
        <v>256</v>
      </c>
      <c r="D6" s="1244" t="s">
        <v>254</v>
      </c>
      <c r="E6" s="1242" t="s">
        <v>252</v>
      </c>
      <c r="F6" s="1260" t="s">
        <v>258</v>
      </c>
      <c r="G6" s="1262" t="s">
        <v>361</v>
      </c>
      <c r="H6" s="1263"/>
      <c r="I6" s="1264"/>
      <c r="J6" s="1242" t="s">
        <v>262</v>
      </c>
      <c r="K6" s="1244" t="s">
        <v>466</v>
      </c>
      <c r="L6" s="1246" t="s">
        <v>2</v>
      </c>
      <c r="M6" s="1248" t="s">
        <v>467</v>
      </c>
      <c r="N6" s="1249"/>
      <c r="O6" s="484"/>
    </row>
    <row r="7" spans="1:15" s="100" customFormat="1" ht="16.5" customHeight="1" thickBot="1">
      <c r="A7" s="485" t="s">
        <v>434</v>
      </c>
      <c r="B7" s="1257"/>
      <c r="C7" s="1258"/>
      <c r="D7" s="1258"/>
      <c r="E7" s="1259"/>
      <c r="F7" s="1261"/>
      <c r="G7" s="486" t="s">
        <v>259</v>
      </c>
      <c r="H7" s="487" t="s">
        <v>260</v>
      </c>
      <c r="I7" s="487" t="s">
        <v>261</v>
      </c>
      <c r="J7" s="1243"/>
      <c r="K7" s="1245"/>
      <c r="L7" s="1247"/>
      <c r="M7" s="488" t="s">
        <v>2</v>
      </c>
      <c r="N7" s="489" t="s">
        <v>253</v>
      </c>
      <c r="O7" s="484"/>
    </row>
    <row r="8" spans="1:15" s="100" customFormat="1" ht="23.25" customHeight="1">
      <c r="A8" s="490">
        <v>1</v>
      </c>
      <c r="B8" s="67" t="s">
        <v>326</v>
      </c>
      <c r="C8" s="59" t="s">
        <v>327</v>
      </c>
      <c r="D8" s="60" t="s">
        <v>295</v>
      </c>
      <c r="E8" s="491">
        <v>0.65</v>
      </c>
      <c r="F8" s="492">
        <v>4</v>
      </c>
      <c r="G8" s="493">
        <v>1</v>
      </c>
      <c r="H8" s="493">
        <v>48</v>
      </c>
      <c r="I8" s="494">
        <v>45</v>
      </c>
      <c r="J8" s="495">
        <f aca="true" t="shared" si="0" ref="J8:J31">(G8*3600+H8*60+I8)*E8</f>
        <v>4241.25</v>
      </c>
      <c r="K8" s="496" t="s">
        <v>468</v>
      </c>
      <c r="L8" s="497">
        <v>100</v>
      </c>
      <c r="M8" s="498">
        <v>279</v>
      </c>
      <c r="N8" s="499">
        <v>24</v>
      </c>
      <c r="O8" s="500"/>
    </row>
    <row r="9" spans="1:15" ht="23.25" customHeight="1">
      <c r="A9" s="501">
        <v>2</v>
      </c>
      <c r="B9" s="64" t="s">
        <v>280</v>
      </c>
      <c r="C9" s="61" t="s">
        <v>320</v>
      </c>
      <c r="D9" s="62" t="s">
        <v>295</v>
      </c>
      <c r="E9" s="502">
        <v>0.69</v>
      </c>
      <c r="F9" s="503">
        <v>6</v>
      </c>
      <c r="G9" s="504">
        <v>1</v>
      </c>
      <c r="H9" s="504">
        <v>52</v>
      </c>
      <c r="I9" s="505">
        <v>15</v>
      </c>
      <c r="J9" s="506">
        <f t="shared" si="0"/>
        <v>4647.15</v>
      </c>
      <c r="K9" s="507" t="s">
        <v>469</v>
      </c>
      <c r="L9" s="508">
        <v>99</v>
      </c>
      <c r="M9" s="509">
        <v>361</v>
      </c>
      <c r="N9" s="510">
        <v>19</v>
      </c>
      <c r="O9" s="500"/>
    </row>
    <row r="10" spans="1:42" s="100" customFormat="1" ht="23.25" customHeight="1">
      <c r="A10" s="501">
        <v>3</v>
      </c>
      <c r="B10" s="64" t="s">
        <v>275</v>
      </c>
      <c r="C10" s="61" t="s">
        <v>294</v>
      </c>
      <c r="D10" s="62" t="s">
        <v>273</v>
      </c>
      <c r="E10" s="502">
        <v>0.77</v>
      </c>
      <c r="F10" s="503">
        <v>1</v>
      </c>
      <c r="G10" s="504">
        <v>1</v>
      </c>
      <c r="H10" s="504">
        <v>41</v>
      </c>
      <c r="I10" s="505">
        <v>14</v>
      </c>
      <c r="J10" s="506">
        <f t="shared" si="0"/>
        <v>4676.9800000000005</v>
      </c>
      <c r="K10" s="55" t="s">
        <v>470</v>
      </c>
      <c r="L10" s="508">
        <v>98</v>
      </c>
      <c r="M10" s="509">
        <v>446</v>
      </c>
      <c r="N10" s="510">
        <v>4</v>
      </c>
      <c r="O10" s="500"/>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row>
    <row r="11" spans="1:42" s="100" customFormat="1" ht="23.25" customHeight="1">
      <c r="A11" s="501">
        <v>4</v>
      </c>
      <c r="B11" s="64" t="s">
        <v>272</v>
      </c>
      <c r="C11" s="61" t="s">
        <v>294</v>
      </c>
      <c r="D11" s="62" t="s">
        <v>273</v>
      </c>
      <c r="E11" s="502">
        <v>0.75</v>
      </c>
      <c r="F11" s="503">
        <v>2</v>
      </c>
      <c r="G11" s="504">
        <v>1</v>
      </c>
      <c r="H11" s="511">
        <v>45</v>
      </c>
      <c r="I11" s="512">
        <v>34</v>
      </c>
      <c r="J11" s="506">
        <f t="shared" si="0"/>
        <v>4750.5</v>
      </c>
      <c r="K11" s="55" t="s">
        <v>471</v>
      </c>
      <c r="L11" s="508">
        <v>97</v>
      </c>
      <c r="M11" s="509">
        <v>433</v>
      </c>
      <c r="N11" s="510">
        <v>10</v>
      </c>
      <c r="O11" s="500"/>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row>
    <row r="12" spans="1:15" ht="23.25" customHeight="1">
      <c r="A12" s="501">
        <v>5</v>
      </c>
      <c r="B12" s="64" t="s">
        <v>282</v>
      </c>
      <c r="C12" s="61" t="s">
        <v>330</v>
      </c>
      <c r="D12" s="62" t="s">
        <v>295</v>
      </c>
      <c r="E12" s="502">
        <v>0.65</v>
      </c>
      <c r="F12" s="503">
        <v>14</v>
      </c>
      <c r="G12" s="505">
        <v>2</v>
      </c>
      <c r="H12" s="505">
        <v>9</v>
      </c>
      <c r="I12" s="505">
        <v>43</v>
      </c>
      <c r="J12" s="506">
        <f t="shared" si="0"/>
        <v>5058.95</v>
      </c>
      <c r="K12" s="513" t="s">
        <v>472</v>
      </c>
      <c r="L12" s="508">
        <v>96</v>
      </c>
      <c r="M12" s="509">
        <v>471</v>
      </c>
      <c r="N12" s="510">
        <v>1</v>
      </c>
      <c r="O12" s="500"/>
    </row>
    <row r="13" spans="1:42" s="100" customFormat="1" ht="23.25" customHeight="1">
      <c r="A13" s="501">
        <v>6</v>
      </c>
      <c r="B13" s="68" t="s">
        <v>310</v>
      </c>
      <c r="C13" s="61" t="s">
        <v>311</v>
      </c>
      <c r="D13" s="62" t="s">
        <v>312</v>
      </c>
      <c r="E13" s="502">
        <v>0.71</v>
      </c>
      <c r="F13" s="503">
        <v>9</v>
      </c>
      <c r="G13" s="504">
        <v>1</v>
      </c>
      <c r="H13" s="511">
        <v>58</v>
      </c>
      <c r="I13" s="512">
        <v>57</v>
      </c>
      <c r="J13" s="506">
        <f t="shared" si="0"/>
        <v>5067.2699999999995</v>
      </c>
      <c r="K13" s="507" t="s">
        <v>473</v>
      </c>
      <c r="L13" s="508">
        <v>95</v>
      </c>
      <c r="M13" s="509">
        <v>439</v>
      </c>
      <c r="N13" s="510">
        <v>8</v>
      </c>
      <c r="O13" s="500"/>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row>
    <row r="14" spans="1:42" s="100" customFormat="1" ht="23.25" customHeight="1">
      <c r="A14" s="501">
        <v>7</v>
      </c>
      <c r="B14" s="64" t="s">
        <v>293</v>
      </c>
      <c r="C14" s="61" t="s">
        <v>294</v>
      </c>
      <c r="D14" s="62" t="s">
        <v>295</v>
      </c>
      <c r="E14" s="502">
        <v>0.81</v>
      </c>
      <c r="F14" s="503">
        <v>3</v>
      </c>
      <c r="G14" s="504">
        <v>1</v>
      </c>
      <c r="H14" s="504">
        <v>47</v>
      </c>
      <c r="I14" s="505">
        <v>0</v>
      </c>
      <c r="J14" s="506">
        <f t="shared" si="0"/>
        <v>5200.200000000001</v>
      </c>
      <c r="K14" s="55" t="s">
        <v>474</v>
      </c>
      <c r="L14" s="508">
        <v>94</v>
      </c>
      <c r="M14" s="509">
        <v>435</v>
      </c>
      <c r="N14" s="510">
        <v>9</v>
      </c>
      <c r="O14" s="500"/>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row>
    <row r="15" spans="1:42" s="100" customFormat="1" ht="23.25" customHeight="1">
      <c r="A15" s="501">
        <v>8</v>
      </c>
      <c r="B15" s="64" t="s">
        <v>333</v>
      </c>
      <c r="C15" s="63" t="s">
        <v>294</v>
      </c>
      <c r="D15" s="62" t="s">
        <v>295</v>
      </c>
      <c r="E15" s="514">
        <v>0.78</v>
      </c>
      <c r="F15" s="503">
        <v>5</v>
      </c>
      <c r="G15" s="504">
        <v>1</v>
      </c>
      <c r="H15" s="511">
        <v>51</v>
      </c>
      <c r="I15" s="512">
        <v>59</v>
      </c>
      <c r="J15" s="506">
        <f t="shared" si="0"/>
        <v>5240.820000000001</v>
      </c>
      <c r="K15" s="55" t="s">
        <v>475</v>
      </c>
      <c r="L15" s="508">
        <v>93</v>
      </c>
      <c r="M15" s="509">
        <v>420</v>
      </c>
      <c r="N15" s="510">
        <v>13</v>
      </c>
      <c r="O15" s="500"/>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row>
    <row r="16" spans="1:42" s="100" customFormat="1" ht="23.25" customHeight="1">
      <c r="A16" s="501">
        <v>9</v>
      </c>
      <c r="B16" s="65" t="s">
        <v>278</v>
      </c>
      <c r="C16" s="61" t="s">
        <v>309</v>
      </c>
      <c r="D16" s="62" t="s">
        <v>295</v>
      </c>
      <c r="E16" s="502">
        <v>0.71</v>
      </c>
      <c r="F16" s="503">
        <v>11</v>
      </c>
      <c r="G16" s="511">
        <v>2</v>
      </c>
      <c r="H16" s="511">
        <v>3</v>
      </c>
      <c r="I16" s="512">
        <v>25</v>
      </c>
      <c r="J16" s="506">
        <f t="shared" si="0"/>
        <v>5257.55</v>
      </c>
      <c r="K16" s="507" t="s">
        <v>476</v>
      </c>
      <c r="L16" s="508">
        <v>92</v>
      </c>
      <c r="M16" s="509">
        <v>416</v>
      </c>
      <c r="N16" s="510">
        <v>14</v>
      </c>
      <c r="O16" s="500"/>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row>
    <row r="17" spans="1:15" ht="23.25" customHeight="1">
      <c r="A17" s="501">
        <v>10</v>
      </c>
      <c r="B17" s="64" t="s">
        <v>274</v>
      </c>
      <c r="C17" s="63" t="s">
        <v>300</v>
      </c>
      <c r="D17" s="62" t="s">
        <v>301</v>
      </c>
      <c r="E17" s="502">
        <v>0.77</v>
      </c>
      <c r="F17" s="503">
        <v>7</v>
      </c>
      <c r="G17" s="504">
        <v>1</v>
      </c>
      <c r="H17" s="504">
        <v>53</v>
      </c>
      <c r="I17" s="505">
        <v>50</v>
      </c>
      <c r="J17" s="506">
        <f t="shared" si="0"/>
        <v>5259.1</v>
      </c>
      <c r="K17" s="55" t="s">
        <v>477</v>
      </c>
      <c r="L17" s="508">
        <v>91</v>
      </c>
      <c r="M17" s="509">
        <v>265</v>
      </c>
      <c r="N17" s="510">
        <v>26</v>
      </c>
      <c r="O17" s="500"/>
    </row>
    <row r="18" spans="1:42" s="100" customFormat="1" ht="23.25" customHeight="1">
      <c r="A18" s="501">
        <v>11</v>
      </c>
      <c r="B18" s="64" t="s">
        <v>331</v>
      </c>
      <c r="C18" s="61" t="s">
        <v>327</v>
      </c>
      <c r="D18" s="62" t="s">
        <v>277</v>
      </c>
      <c r="E18" s="515">
        <v>0.62</v>
      </c>
      <c r="F18" s="503">
        <v>18</v>
      </c>
      <c r="G18" s="504">
        <v>2</v>
      </c>
      <c r="H18" s="504">
        <v>24</v>
      </c>
      <c r="I18" s="505">
        <v>24</v>
      </c>
      <c r="J18" s="506">
        <f t="shared" si="0"/>
        <v>5371.68</v>
      </c>
      <c r="K18" s="513" t="s">
        <v>478</v>
      </c>
      <c r="L18" s="508">
        <v>90</v>
      </c>
      <c r="M18" s="509">
        <v>430</v>
      </c>
      <c r="N18" s="510">
        <v>12</v>
      </c>
      <c r="O18" s="500"/>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row>
    <row r="19" spans="1:44" s="100" customFormat="1" ht="23.25" customHeight="1">
      <c r="A19" s="501">
        <v>12</v>
      </c>
      <c r="B19" s="64" t="s">
        <v>270</v>
      </c>
      <c r="C19" s="63" t="s">
        <v>296</v>
      </c>
      <c r="D19" s="62" t="s">
        <v>295</v>
      </c>
      <c r="E19" s="502">
        <v>0.8</v>
      </c>
      <c r="F19" s="503">
        <v>8</v>
      </c>
      <c r="G19" s="504">
        <v>1</v>
      </c>
      <c r="H19" s="504">
        <v>55</v>
      </c>
      <c r="I19" s="505">
        <v>2</v>
      </c>
      <c r="J19" s="506">
        <f t="shared" si="0"/>
        <v>5521.6</v>
      </c>
      <c r="K19" s="55" t="s">
        <v>479</v>
      </c>
      <c r="L19" s="508">
        <v>89</v>
      </c>
      <c r="M19" s="509">
        <v>432</v>
      </c>
      <c r="N19" s="510">
        <v>11</v>
      </c>
      <c r="O19" s="500"/>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row>
    <row r="20" spans="1:40" s="100" customFormat="1" ht="23.25" customHeight="1">
      <c r="A20" s="501">
        <v>13</v>
      </c>
      <c r="B20" s="64" t="s">
        <v>276</v>
      </c>
      <c r="C20" s="61" t="s">
        <v>308</v>
      </c>
      <c r="D20" s="62" t="s">
        <v>277</v>
      </c>
      <c r="E20" s="502">
        <v>0.7</v>
      </c>
      <c r="F20" s="503">
        <v>16</v>
      </c>
      <c r="G20" s="511">
        <v>2</v>
      </c>
      <c r="H20" s="511">
        <v>12</v>
      </c>
      <c r="I20" s="512">
        <v>16</v>
      </c>
      <c r="J20" s="506">
        <f t="shared" si="0"/>
        <v>5555.2</v>
      </c>
      <c r="K20" s="507" t="s">
        <v>480</v>
      </c>
      <c r="L20" s="508">
        <v>88</v>
      </c>
      <c r="M20" s="509">
        <v>364</v>
      </c>
      <c r="N20" s="510">
        <v>16</v>
      </c>
      <c r="O20" s="500"/>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row>
    <row r="21" spans="1:42" s="100" customFormat="1" ht="23.25" customHeight="1">
      <c r="A21" s="501">
        <v>14</v>
      </c>
      <c r="B21" s="64" t="s">
        <v>444</v>
      </c>
      <c r="C21" s="61" t="s">
        <v>445</v>
      </c>
      <c r="D21" s="62" t="s">
        <v>312</v>
      </c>
      <c r="E21" s="515">
        <v>0.62</v>
      </c>
      <c r="F21" s="503">
        <v>21</v>
      </c>
      <c r="G21" s="504">
        <v>2</v>
      </c>
      <c r="H21" s="504">
        <v>36</v>
      </c>
      <c r="I21" s="505">
        <v>42</v>
      </c>
      <c r="J21" s="506">
        <f t="shared" si="0"/>
        <v>5829.24</v>
      </c>
      <c r="K21" s="513" t="s">
        <v>481</v>
      </c>
      <c r="L21" s="508">
        <v>87</v>
      </c>
      <c r="M21" s="509">
        <v>165</v>
      </c>
      <c r="N21" s="510">
        <v>30</v>
      </c>
      <c r="O21" s="500"/>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row>
    <row r="22" spans="1:42" s="100" customFormat="1" ht="23.25" customHeight="1">
      <c r="A22" s="501">
        <v>15</v>
      </c>
      <c r="B22" s="64" t="s">
        <v>297</v>
      </c>
      <c r="C22" s="63" t="s">
        <v>294</v>
      </c>
      <c r="D22" s="62" t="s">
        <v>295</v>
      </c>
      <c r="E22" s="502">
        <v>0.79</v>
      </c>
      <c r="F22" s="503">
        <v>12</v>
      </c>
      <c r="G22" s="511">
        <v>2</v>
      </c>
      <c r="H22" s="511">
        <v>4</v>
      </c>
      <c r="I22" s="512">
        <v>47</v>
      </c>
      <c r="J22" s="506">
        <f t="shared" si="0"/>
        <v>5914.7300000000005</v>
      </c>
      <c r="K22" s="49" t="s">
        <v>482</v>
      </c>
      <c r="L22" s="508">
        <v>86</v>
      </c>
      <c r="M22" s="509">
        <v>440</v>
      </c>
      <c r="N22" s="510">
        <v>7</v>
      </c>
      <c r="O22" s="500"/>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4" s="100" customFormat="1" ht="23.25" customHeight="1">
      <c r="A23" s="501">
        <v>16</v>
      </c>
      <c r="B23" s="64" t="s">
        <v>268</v>
      </c>
      <c r="C23" s="61" t="s">
        <v>292</v>
      </c>
      <c r="D23" s="62" t="s">
        <v>269</v>
      </c>
      <c r="E23" s="502">
        <v>0.83</v>
      </c>
      <c r="F23" s="503">
        <v>10</v>
      </c>
      <c r="G23" s="511">
        <v>2</v>
      </c>
      <c r="H23" s="511">
        <v>0</v>
      </c>
      <c r="I23" s="512">
        <v>44</v>
      </c>
      <c r="J23" s="506">
        <f t="shared" si="0"/>
        <v>6012.5199999999995</v>
      </c>
      <c r="K23" s="49" t="s">
        <v>483</v>
      </c>
      <c r="L23" s="508">
        <v>85</v>
      </c>
      <c r="M23" s="509">
        <v>272</v>
      </c>
      <c r="N23" s="510">
        <v>25</v>
      </c>
      <c r="O23" s="500"/>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row>
    <row r="24" spans="1:42" s="100" customFormat="1" ht="23.25" customHeight="1">
      <c r="A24" s="501">
        <v>17</v>
      </c>
      <c r="B24" s="64" t="s">
        <v>298</v>
      </c>
      <c r="C24" s="61" t="s">
        <v>299</v>
      </c>
      <c r="D24" s="62" t="s">
        <v>295</v>
      </c>
      <c r="E24" s="502">
        <v>0.77</v>
      </c>
      <c r="F24" s="503">
        <v>15</v>
      </c>
      <c r="G24" s="504">
        <v>2</v>
      </c>
      <c r="H24" s="504">
        <v>10</v>
      </c>
      <c r="I24" s="505">
        <v>32</v>
      </c>
      <c r="J24" s="506">
        <f t="shared" si="0"/>
        <v>6030.64</v>
      </c>
      <c r="K24" s="49" t="s">
        <v>484</v>
      </c>
      <c r="L24" s="508">
        <v>84</v>
      </c>
      <c r="M24" s="509">
        <v>161</v>
      </c>
      <c r="N24" s="510">
        <v>31</v>
      </c>
      <c r="O24" s="500"/>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row>
    <row r="25" spans="1:44" s="100" customFormat="1" ht="23.25" customHeight="1">
      <c r="A25" s="501">
        <v>18</v>
      </c>
      <c r="B25" s="65" t="s">
        <v>449</v>
      </c>
      <c r="C25" s="61" t="s">
        <v>450</v>
      </c>
      <c r="D25" s="62" t="s">
        <v>273</v>
      </c>
      <c r="E25" s="502">
        <v>0.8</v>
      </c>
      <c r="F25" s="503">
        <v>13</v>
      </c>
      <c r="G25" s="504">
        <v>2</v>
      </c>
      <c r="H25" s="504">
        <v>9</v>
      </c>
      <c r="I25" s="505">
        <v>14</v>
      </c>
      <c r="J25" s="506">
        <f t="shared" si="0"/>
        <v>6203.200000000001</v>
      </c>
      <c r="K25" s="49" t="s">
        <v>485</v>
      </c>
      <c r="L25" s="508">
        <v>83</v>
      </c>
      <c r="M25" s="509" t="s">
        <v>486</v>
      </c>
      <c r="N25" s="510" t="s">
        <v>486</v>
      </c>
      <c r="O25" s="500"/>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row>
    <row r="26" spans="1:15" ht="23.25" customHeight="1">
      <c r="A26" s="501">
        <v>19</v>
      </c>
      <c r="B26" s="64" t="s">
        <v>487</v>
      </c>
      <c r="C26" s="61" t="s">
        <v>488</v>
      </c>
      <c r="D26" s="62" t="s">
        <v>273</v>
      </c>
      <c r="E26" s="515">
        <v>0.68</v>
      </c>
      <c r="F26" s="503">
        <v>22</v>
      </c>
      <c r="G26" s="504">
        <v>2</v>
      </c>
      <c r="H26" s="504">
        <v>38</v>
      </c>
      <c r="I26" s="505">
        <v>34</v>
      </c>
      <c r="J26" s="506">
        <f t="shared" si="0"/>
        <v>6469.52</v>
      </c>
      <c r="K26" s="516" t="s">
        <v>489</v>
      </c>
      <c r="L26" s="508">
        <v>82</v>
      </c>
      <c r="M26" s="509">
        <v>82</v>
      </c>
      <c r="N26" s="510">
        <v>33</v>
      </c>
      <c r="O26" s="500"/>
    </row>
    <row r="27" spans="1:15" ht="23.25" customHeight="1">
      <c r="A27" s="501">
        <v>20</v>
      </c>
      <c r="B27" s="64" t="s">
        <v>288</v>
      </c>
      <c r="C27" s="61" t="s">
        <v>289</v>
      </c>
      <c r="D27" s="62" t="s">
        <v>273</v>
      </c>
      <c r="E27" s="502">
        <v>0.81</v>
      </c>
      <c r="F27" s="517">
        <v>17</v>
      </c>
      <c r="G27" s="504">
        <v>2</v>
      </c>
      <c r="H27" s="504">
        <v>14</v>
      </c>
      <c r="I27" s="505">
        <v>7</v>
      </c>
      <c r="J27" s="506">
        <f t="shared" si="0"/>
        <v>6518.070000000001</v>
      </c>
      <c r="K27" s="49" t="s">
        <v>490</v>
      </c>
      <c r="L27" s="508">
        <v>81</v>
      </c>
      <c r="M27" s="509">
        <v>405</v>
      </c>
      <c r="N27" s="510">
        <v>15</v>
      </c>
      <c r="O27" s="500"/>
    </row>
    <row r="28" spans="1:42" s="100" customFormat="1" ht="23.25" customHeight="1">
      <c r="A28" s="501">
        <v>21</v>
      </c>
      <c r="B28" s="64" t="s">
        <v>323</v>
      </c>
      <c r="C28" s="61" t="s">
        <v>324</v>
      </c>
      <c r="D28" s="62" t="s">
        <v>325</v>
      </c>
      <c r="E28" s="502">
        <v>0.68</v>
      </c>
      <c r="F28" s="503">
        <v>23</v>
      </c>
      <c r="G28" s="504">
        <v>2</v>
      </c>
      <c r="H28" s="511">
        <v>41</v>
      </c>
      <c r="I28" s="512">
        <v>49</v>
      </c>
      <c r="J28" s="506">
        <f t="shared" si="0"/>
        <v>6602.120000000001</v>
      </c>
      <c r="K28" s="516" t="s">
        <v>491</v>
      </c>
      <c r="L28" s="508">
        <v>80</v>
      </c>
      <c r="M28" s="509">
        <v>80</v>
      </c>
      <c r="N28" s="510">
        <v>34</v>
      </c>
      <c r="O28" s="500"/>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row>
    <row r="29" spans="1:42" s="100" customFormat="1" ht="23.25" customHeight="1">
      <c r="A29" s="501">
        <v>22</v>
      </c>
      <c r="B29" s="68" t="s">
        <v>307</v>
      </c>
      <c r="C29" s="63" t="s">
        <v>308</v>
      </c>
      <c r="D29" s="62" t="s">
        <v>273</v>
      </c>
      <c r="E29" s="502">
        <v>0.73</v>
      </c>
      <c r="F29" s="503">
        <v>20</v>
      </c>
      <c r="G29" s="504">
        <v>2</v>
      </c>
      <c r="H29" s="511">
        <v>33</v>
      </c>
      <c r="I29" s="512">
        <v>16</v>
      </c>
      <c r="J29" s="506">
        <f t="shared" si="0"/>
        <v>6713.08</v>
      </c>
      <c r="K29" s="516" t="s">
        <v>492</v>
      </c>
      <c r="L29" s="508">
        <v>79</v>
      </c>
      <c r="M29" s="509">
        <v>444</v>
      </c>
      <c r="N29" s="510">
        <v>6</v>
      </c>
      <c r="O29" s="500"/>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row>
    <row r="30" spans="1:42" s="100" customFormat="1" ht="23.25" customHeight="1">
      <c r="A30" s="501">
        <v>23</v>
      </c>
      <c r="B30" s="64" t="s">
        <v>493</v>
      </c>
      <c r="C30" s="61" t="s">
        <v>488</v>
      </c>
      <c r="D30" s="62" t="s">
        <v>317</v>
      </c>
      <c r="E30" s="502">
        <v>0.68</v>
      </c>
      <c r="F30" s="503">
        <v>24</v>
      </c>
      <c r="G30" s="504">
        <v>2</v>
      </c>
      <c r="H30" s="511">
        <v>45</v>
      </c>
      <c r="I30" s="512">
        <v>37</v>
      </c>
      <c r="J30" s="506">
        <f t="shared" si="0"/>
        <v>6757.160000000001</v>
      </c>
      <c r="K30" s="516" t="s">
        <v>494</v>
      </c>
      <c r="L30" s="508">
        <v>78</v>
      </c>
      <c r="M30" s="509" t="s">
        <v>486</v>
      </c>
      <c r="N30" s="510" t="s">
        <v>486</v>
      </c>
      <c r="O30" s="500"/>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row>
    <row r="31" spans="1:42" s="100" customFormat="1" ht="23.25" customHeight="1">
      <c r="A31" s="501">
        <v>24</v>
      </c>
      <c r="B31" s="64" t="s">
        <v>302</v>
      </c>
      <c r="C31" s="61" t="s">
        <v>303</v>
      </c>
      <c r="D31" s="62" t="s">
        <v>295</v>
      </c>
      <c r="E31" s="502">
        <v>0.76</v>
      </c>
      <c r="F31" s="503">
        <v>19</v>
      </c>
      <c r="G31" s="504">
        <v>2</v>
      </c>
      <c r="H31" s="504">
        <v>32</v>
      </c>
      <c r="I31" s="505">
        <v>45</v>
      </c>
      <c r="J31" s="506">
        <f t="shared" si="0"/>
        <v>6965.4</v>
      </c>
      <c r="K31" s="49" t="s">
        <v>495</v>
      </c>
      <c r="L31" s="508">
        <v>77</v>
      </c>
      <c r="M31" s="509">
        <v>446</v>
      </c>
      <c r="N31" s="510">
        <v>5</v>
      </c>
      <c r="O31" s="500"/>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row>
    <row r="32" spans="1:42" s="100" customFormat="1" ht="23.25" customHeight="1">
      <c r="A32" s="501">
        <v>25</v>
      </c>
      <c r="B32" s="65" t="s">
        <v>380</v>
      </c>
      <c r="C32" s="61" t="s">
        <v>381</v>
      </c>
      <c r="D32" s="62" t="s">
        <v>382</v>
      </c>
      <c r="E32" s="518">
        <v>0.81</v>
      </c>
      <c r="F32" s="503"/>
      <c r="G32" s="504"/>
      <c r="H32" s="504"/>
      <c r="I32" s="505"/>
      <c r="J32" s="506" t="s">
        <v>383</v>
      </c>
      <c r="K32" s="49"/>
      <c r="L32" s="508">
        <v>76</v>
      </c>
      <c r="M32" s="509">
        <v>316</v>
      </c>
      <c r="N32" s="510">
        <v>22</v>
      </c>
      <c r="O32" s="500"/>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row>
    <row r="33" spans="1:15" ht="23.25" customHeight="1">
      <c r="A33" s="501">
        <v>26</v>
      </c>
      <c r="B33" s="64" t="s">
        <v>286</v>
      </c>
      <c r="C33" s="61" t="s">
        <v>306</v>
      </c>
      <c r="D33" s="62" t="s">
        <v>281</v>
      </c>
      <c r="E33" s="518">
        <v>0.74</v>
      </c>
      <c r="F33" s="503"/>
      <c r="G33" s="505"/>
      <c r="H33" s="512"/>
      <c r="I33" s="512"/>
      <c r="J33" s="506" t="s">
        <v>383</v>
      </c>
      <c r="K33" s="49"/>
      <c r="L33" s="508">
        <v>76</v>
      </c>
      <c r="M33" s="509">
        <v>450</v>
      </c>
      <c r="N33" s="510">
        <v>3</v>
      </c>
      <c r="O33" s="500"/>
    </row>
    <row r="34" spans="1:40" s="100" customFormat="1" ht="23.25" customHeight="1">
      <c r="A34" s="501">
        <v>27</v>
      </c>
      <c r="B34" s="64" t="s">
        <v>496</v>
      </c>
      <c r="C34" s="61" t="s">
        <v>497</v>
      </c>
      <c r="D34" s="62" t="s">
        <v>317</v>
      </c>
      <c r="E34" s="502">
        <v>0.66</v>
      </c>
      <c r="F34" s="503"/>
      <c r="G34" s="505"/>
      <c r="H34" s="505"/>
      <c r="I34" s="505"/>
      <c r="J34" s="506" t="s">
        <v>386</v>
      </c>
      <c r="K34" s="516"/>
      <c r="L34" s="508">
        <v>76</v>
      </c>
      <c r="M34" s="509">
        <v>76</v>
      </c>
      <c r="N34" s="510">
        <v>36</v>
      </c>
      <c r="O34" s="500"/>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row>
    <row r="35" spans="1:40" s="100" customFormat="1" ht="23.25" customHeight="1">
      <c r="A35" s="501">
        <v>28</v>
      </c>
      <c r="B35" s="65" t="s">
        <v>304</v>
      </c>
      <c r="C35" s="61" t="s">
        <v>294</v>
      </c>
      <c r="D35" s="62" t="s">
        <v>305</v>
      </c>
      <c r="E35" s="502">
        <v>0.75</v>
      </c>
      <c r="F35" s="503"/>
      <c r="G35" s="504"/>
      <c r="H35" s="504"/>
      <c r="I35" s="505"/>
      <c r="J35" s="506" t="s">
        <v>401</v>
      </c>
      <c r="K35" s="49"/>
      <c r="L35" s="508"/>
      <c r="M35" s="509">
        <v>364</v>
      </c>
      <c r="N35" s="510">
        <v>17</v>
      </c>
      <c r="O35" s="500"/>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row>
    <row r="36" spans="1:40" s="100" customFormat="1" ht="23.25" customHeight="1">
      <c r="A36" s="501">
        <v>29</v>
      </c>
      <c r="B36" s="65" t="s">
        <v>279</v>
      </c>
      <c r="C36" s="61" t="s">
        <v>313</v>
      </c>
      <c r="D36" s="62" t="s">
        <v>305</v>
      </c>
      <c r="E36" s="502">
        <v>0.7</v>
      </c>
      <c r="F36" s="503"/>
      <c r="G36" s="511"/>
      <c r="H36" s="511"/>
      <c r="I36" s="512"/>
      <c r="J36" s="506" t="s">
        <v>401</v>
      </c>
      <c r="K36" s="516"/>
      <c r="L36" s="508"/>
      <c r="M36" s="509">
        <v>288</v>
      </c>
      <c r="N36" s="510">
        <v>23</v>
      </c>
      <c r="O36" s="51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row>
    <row r="37" spans="1:15" ht="23.25" customHeight="1">
      <c r="A37" s="501">
        <v>30</v>
      </c>
      <c r="B37" s="64" t="s">
        <v>283</v>
      </c>
      <c r="C37" s="61" t="s">
        <v>284</v>
      </c>
      <c r="D37" s="62" t="s">
        <v>317</v>
      </c>
      <c r="E37" s="502">
        <v>0.69</v>
      </c>
      <c r="F37" s="503"/>
      <c r="G37" s="504"/>
      <c r="H37" s="504"/>
      <c r="I37" s="505"/>
      <c r="J37" s="506" t="s">
        <v>401</v>
      </c>
      <c r="K37" s="516"/>
      <c r="L37" s="508"/>
      <c r="M37" s="509">
        <v>184</v>
      </c>
      <c r="N37" s="510">
        <v>27</v>
      </c>
      <c r="O37" s="500"/>
    </row>
    <row r="38" spans="1:42" s="100" customFormat="1" ht="23.25" customHeight="1">
      <c r="A38" s="501">
        <v>31</v>
      </c>
      <c r="B38" s="64" t="s">
        <v>285</v>
      </c>
      <c r="C38" s="61" t="s">
        <v>318</v>
      </c>
      <c r="D38" s="62" t="s">
        <v>319</v>
      </c>
      <c r="E38" s="515">
        <v>0.69</v>
      </c>
      <c r="F38" s="503"/>
      <c r="G38" s="504"/>
      <c r="H38" s="512"/>
      <c r="I38" s="512"/>
      <c r="J38" s="506" t="s">
        <v>401</v>
      </c>
      <c r="K38" s="516"/>
      <c r="L38" s="508"/>
      <c r="M38" s="509">
        <v>332</v>
      </c>
      <c r="N38" s="510">
        <v>21</v>
      </c>
      <c r="O38" s="500"/>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row>
    <row r="39" spans="1:42" s="100" customFormat="1" ht="23.25" customHeight="1">
      <c r="A39" s="501">
        <v>32</v>
      </c>
      <c r="B39" s="64" t="s">
        <v>498</v>
      </c>
      <c r="C39" s="520" t="s">
        <v>499</v>
      </c>
      <c r="D39" s="62" t="s">
        <v>301</v>
      </c>
      <c r="E39" s="502">
        <v>0.69</v>
      </c>
      <c r="F39" s="503"/>
      <c r="G39" s="505"/>
      <c r="H39" s="505"/>
      <c r="I39" s="505"/>
      <c r="J39" s="506" t="s">
        <v>401</v>
      </c>
      <c r="K39" s="516"/>
      <c r="L39" s="508"/>
      <c r="M39" s="509">
        <v>0</v>
      </c>
      <c r="N39" s="510" t="s">
        <v>486</v>
      </c>
      <c r="O39" s="500"/>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row>
    <row r="40" spans="1:42" s="100" customFormat="1" ht="23.25" customHeight="1">
      <c r="A40" s="501">
        <v>33</v>
      </c>
      <c r="B40" s="64" t="s">
        <v>321</v>
      </c>
      <c r="C40" s="61" t="s">
        <v>322</v>
      </c>
      <c r="D40" s="62" t="s">
        <v>305</v>
      </c>
      <c r="E40" s="502">
        <v>0.68</v>
      </c>
      <c r="F40" s="517"/>
      <c r="G40" s="505"/>
      <c r="H40" s="505"/>
      <c r="I40" s="505"/>
      <c r="J40" s="506" t="s">
        <v>401</v>
      </c>
      <c r="K40" s="516"/>
      <c r="L40" s="508"/>
      <c r="M40" s="509">
        <v>341</v>
      </c>
      <c r="N40" s="510">
        <v>20</v>
      </c>
      <c r="O40" s="500"/>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row>
    <row r="41" spans="1:15" ht="23.25" customHeight="1">
      <c r="A41" s="501">
        <v>34</v>
      </c>
      <c r="B41" s="65" t="s">
        <v>334</v>
      </c>
      <c r="C41" s="61" t="s">
        <v>329</v>
      </c>
      <c r="D41" s="62" t="s">
        <v>295</v>
      </c>
      <c r="E41" s="515">
        <v>0.64</v>
      </c>
      <c r="F41" s="503"/>
      <c r="G41" s="504"/>
      <c r="H41" s="504"/>
      <c r="I41" s="505"/>
      <c r="J41" s="506" t="s">
        <v>401</v>
      </c>
      <c r="K41" s="521"/>
      <c r="L41" s="508"/>
      <c r="M41" s="509">
        <v>90</v>
      </c>
      <c r="N41" s="510">
        <v>32</v>
      </c>
      <c r="O41" s="500"/>
    </row>
    <row r="42" spans="1:42" s="100" customFormat="1" ht="23.25" customHeight="1">
      <c r="A42" s="501">
        <v>35</v>
      </c>
      <c r="B42" s="64" t="s">
        <v>332</v>
      </c>
      <c r="C42" s="61" t="s">
        <v>329</v>
      </c>
      <c r="D42" s="62" t="s">
        <v>269</v>
      </c>
      <c r="E42" s="502">
        <v>0.62</v>
      </c>
      <c r="F42" s="503"/>
      <c r="G42" s="505"/>
      <c r="H42" s="505"/>
      <c r="I42" s="505"/>
      <c r="J42" s="506" t="s">
        <v>401</v>
      </c>
      <c r="K42" s="521"/>
      <c r="L42" s="508"/>
      <c r="M42" s="509">
        <v>170</v>
      </c>
      <c r="N42" s="510">
        <v>28</v>
      </c>
      <c r="O42" s="500"/>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row>
    <row r="43" spans="1:42" s="100" customFormat="1" ht="23.25" customHeight="1">
      <c r="A43" s="501">
        <v>36</v>
      </c>
      <c r="B43" s="64" t="s">
        <v>271</v>
      </c>
      <c r="C43" s="61" t="s">
        <v>294</v>
      </c>
      <c r="D43" s="62" t="s">
        <v>295</v>
      </c>
      <c r="E43" s="502">
        <v>0.77</v>
      </c>
      <c r="F43" s="503"/>
      <c r="G43" s="504"/>
      <c r="H43" s="504"/>
      <c r="I43" s="505"/>
      <c r="J43" s="506" t="s">
        <v>427</v>
      </c>
      <c r="K43" s="49"/>
      <c r="L43" s="508">
        <v>87</v>
      </c>
      <c r="M43" s="509">
        <v>465</v>
      </c>
      <c r="N43" s="510">
        <v>2</v>
      </c>
      <c r="O43" s="500"/>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row>
    <row r="44" spans="1:15" ht="23.25" customHeight="1" thickBot="1">
      <c r="A44" s="501"/>
      <c r="B44" s="64"/>
      <c r="C44" s="61"/>
      <c r="D44" s="62"/>
      <c r="E44" s="502"/>
      <c r="F44" s="503"/>
      <c r="G44" s="505"/>
      <c r="H44" s="505"/>
      <c r="I44" s="505"/>
      <c r="J44" s="506"/>
      <c r="K44" s="516"/>
      <c r="L44" s="522"/>
      <c r="M44" s="523"/>
      <c r="N44" s="524"/>
      <c r="O44" s="519"/>
    </row>
    <row r="45" spans="1:42" s="100" customFormat="1" ht="23.25" customHeight="1" thickBot="1" thickTop="1">
      <c r="A45" s="525"/>
      <c r="B45" s="1250" t="s">
        <v>500</v>
      </c>
      <c r="C45" s="1250"/>
      <c r="D45" s="1250"/>
      <c r="E45" s="1251" t="s">
        <v>501</v>
      </c>
      <c r="F45" s="1251"/>
      <c r="G45" s="1251"/>
      <c r="H45" s="1251"/>
      <c r="I45" s="1252"/>
      <c r="J45" s="1253" t="s">
        <v>406</v>
      </c>
      <c r="K45" s="1254"/>
      <c r="L45" s="1254"/>
      <c r="M45" s="1254"/>
      <c r="N45" s="1255"/>
      <c r="O45" s="500"/>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row>
    <row r="46" spans="1:44" s="100" customFormat="1" ht="23.25" customHeight="1" thickTop="1">
      <c r="A46" s="526" t="s">
        <v>502</v>
      </c>
      <c r="B46" s="1232" t="s">
        <v>503</v>
      </c>
      <c r="C46" s="1233"/>
      <c r="D46" s="527"/>
      <c r="E46" s="528" t="s">
        <v>504</v>
      </c>
      <c r="F46" s="529"/>
      <c r="G46" s="1234" t="s">
        <v>505</v>
      </c>
      <c r="H46" s="1234"/>
      <c r="I46" s="530"/>
      <c r="J46" s="1235" t="s">
        <v>506</v>
      </c>
      <c r="K46" s="1236"/>
      <c r="L46" s="1236"/>
      <c r="M46" s="1236"/>
      <c r="N46" s="1237"/>
      <c r="O46" s="500"/>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row>
    <row r="47" spans="1:15" ht="23.25" customHeight="1">
      <c r="A47" s="531" t="s">
        <v>507</v>
      </c>
      <c r="B47" s="532" t="s">
        <v>508</v>
      </c>
      <c r="C47" s="533"/>
      <c r="D47" s="533"/>
      <c r="E47" s="534" t="s">
        <v>509</v>
      </c>
      <c r="F47" s="533"/>
      <c r="G47" s="1238" t="s">
        <v>510</v>
      </c>
      <c r="H47" s="1238"/>
      <c r="I47" s="1239"/>
      <c r="J47" s="1235" t="s">
        <v>511</v>
      </c>
      <c r="K47" s="1236"/>
      <c r="L47" s="1236"/>
      <c r="M47" s="1236"/>
      <c r="N47" s="1237"/>
      <c r="O47" s="500"/>
    </row>
    <row r="48" spans="1:40" s="100" customFormat="1" ht="21.75" customHeight="1" thickBot="1">
      <c r="A48" s="535" t="s">
        <v>512</v>
      </c>
      <c r="B48" s="1240" t="s">
        <v>513</v>
      </c>
      <c r="C48" s="1241"/>
      <c r="D48" s="533"/>
      <c r="E48" s="534" t="s">
        <v>514</v>
      </c>
      <c r="F48" s="533"/>
      <c r="G48" s="1238" t="s">
        <v>515</v>
      </c>
      <c r="H48" s="1238"/>
      <c r="I48" s="1239"/>
      <c r="J48" s="1235" t="s">
        <v>516</v>
      </c>
      <c r="K48" s="1236"/>
      <c r="L48" s="1236"/>
      <c r="M48" s="1236"/>
      <c r="N48" s="1237"/>
      <c r="O48" s="500"/>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row>
    <row r="49" spans="1:14" ht="18.75" thickBot="1" thickTop="1">
      <c r="A49" s="536"/>
      <c r="B49" s="1226" t="s">
        <v>517</v>
      </c>
      <c r="C49" s="1226"/>
      <c r="D49" s="537"/>
      <c r="E49" s="538" t="s">
        <v>518</v>
      </c>
      <c r="F49" s="537"/>
      <c r="G49" s="1227" t="s">
        <v>519</v>
      </c>
      <c r="H49" s="1227"/>
      <c r="I49" s="1228"/>
      <c r="J49" s="1229" t="s">
        <v>520</v>
      </c>
      <c r="K49" s="1230"/>
      <c r="L49" s="1230"/>
      <c r="M49" s="1230"/>
      <c r="N49" s="1231"/>
    </row>
    <row r="50" spans="1:15" ht="22.5" customHeight="1" thickTop="1">
      <c r="A50" s="252"/>
      <c r="B50" s="252"/>
      <c r="C50" s="252"/>
      <c r="D50" s="252"/>
      <c r="E50" s="252"/>
      <c r="F50" s="252"/>
      <c r="G50" s="252"/>
      <c r="H50" s="252"/>
      <c r="I50" s="252"/>
      <c r="J50" s="252"/>
      <c r="K50" s="252"/>
      <c r="L50" s="252"/>
      <c r="M50" s="252"/>
      <c r="N50" s="252"/>
      <c r="O50" s="252"/>
    </row>
    <row r="51" spans="1:44" s="100" customFormat="1" ht="22.5" customHeight="1">
      <c r="A51" s="252"/>
      <c r="B51" s="252"/>
      <c r="C51" s="252"/>
      <c r="D51" s="252"/>
      <c r="E51" s="252"/>
      <c r="F51" s="252"/>
      <c r="G51" s="252"/>
      <c r="H51" s="252"/>
      <c r="I51" s="252"/>
      <c r="J51" s="252"/>
      <c r="K51" s="252"/>
      <c r="L51" s="252"/>
      <c r="M51" s="252"/>
      <c r="N51" s="252"/>
      <c r="O51" s="252"/>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row>
    <row r="52" spans="1:42" s="100" customFormat="1" ht="27.75" customHeight="1">
      <c r="A52" s="252"/>
      <c r="B52" s="252"/>
      <c r="C52" s="252"/>
      <c r="D52" s="252"/>
      <c r="E52" s="252"/>
      <c r="F52" s="252"/>
      <c r="G52" s="252"/>
      <c r="H52" s="252"/>
      <c r="I52" s="252"/>
      <c r="J52" s="252"/>
      <c r="K52" s="252"/>
      <c r="L52" s="252"/>
      <c r="M52" s="252"/>
      <c r="N52" s="252"/>
      <c r="O52" s="252"/>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row>
    <row r="53" spans="1:42" s="100" customFormat="1" ht="27.75" customHeight="1">
      <c r="A53" s="252"/>
      <c r="B53" s="252"/>
      <c r="C53" s="252"/>
      <c r="D53" s="252"/>
      <c r="E53" s="252"/>
      <c r="F53" s="252"/>
      <c r="G53" s="252"/>
      <c r="H53" s="252"/>
      <c r="I53" s="252"/>
      <c r="J53" s="252"/>
      <c r="K53" s="252"/>
      <c r="L53" s="252"/>
      <c r="M53" s="252"/>
      <c r="N53" s="252"/>
      <c r="O53" s="252"/>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row>
    <row r="54" spans="1:15" ht="13.5">
      <c r="A54" s="252"/>
      <c r="B54" s="252"/>
      <c r="C54" s="252"/>
      <c r="D54" s="252"/>
      <c r="E54" s="252"/>
      <c r="F54" s="252"/>
      <c r="G54" s="252"/>
      <c r="H54" s="252"/>
      <c r="I54" s="252"/>
      <c r="J54" s="252"/>
      <c r="K54" s="252"/>
      <c r="L54" s="252"/>
      <c r="M54" s="252"/>
      <c r="N54" s="252"/>
      <c r="O54" s="252"/>
    </row>
    <row r="55" spans="1:15" ht="27.75" customHeight="1">
      <c r="A55" s="252"/>
      <c r="B55" s="252"/>
      <c r="C55" s="252"/>
      <c r="D55" s="252"/>
      <c r="E55" s="252"/>
      <c r="F55" s="252"/>
      <c r="G55" s="252"/>
      <c r="H55" s="252"/>
      <c r="I55" s="252"/>
      <c r="J55" s="252"/>
      <c r="K55" s="252"/>
      <c r="L55" s="252"/>
      <c r="M55" s="252"/>
      <c r="N55" s="252"/>
      <c r="O55" s="252"/>
    </row>
    <row r="56" spans="1:42" s="100" customFormat="1" ht="27.75" customHeight="1">
      <c r="A56" s="252"/>
      <c r="B56" s="252"/>
      <c r="C56" s="252"/>
      <c r="D56" s="252"/>
      <c r="E56" s="252"/>
      <c r="F56" s="252"/>
      <c r="G56" s="252"/>
      <c r="H56" s="252"/>
      <c r="I56" s="252"/>
      <c r="J56" s="252"/>
      <c r="K56" s="252"/>
      <c r="L56" s="252"/>
      <c r="M56" s="252"/>
      <c r="N56" s="252"/>
      <c r="O56" s="252"/>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row>
    <row r="57" spans="1:15" ht="27.75" customHeight="1">
      <c r="A57" s="252"/>
      <c r="B57" s="252"/>
      <c r="C57" s="252"/>
      <c r="D57" s="252"/>
      <c r="E57" s="252"/>
      <c r="F57" s="252"/>
      <c r="G57" s="252"/>
      <c r="H57" s="252"/>
      <c r="I57" s="252"/>
      <c r="J57" s="252"/>
      <c r="K57" s="252"/>
      <c r="L57" s="252"/>
      <c r="M57" s="252"/>
      <c r="N57" s="252"/>
      <c r="O57" s="252"/>
    </row>
    <row r="58" spans="1:44" s="100" customFormat="1" ht="27.75" customHeight="1">
      <c r="A58" s="252"/>
      <c r="B58" s="252"/>
      <c r="C58" s="252"/>
      <c r="D58" s="252"/>
      <c r="E58" s="252"/>
      <c r="F58" s="252"/>
      <c r="G58" s="252"/>
      <c r="H58" s="252"/>
      <c r="I58" s="252"/>
      <c r="J58" s="252"/>
      <c r="K58" s="252"/>
      <c r="L58" s="252"/>
      <c r="M58" s="252"/>
      <c r="N58" s="252"/>
      <c r="O58" s="252"/>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row>
    <row r="59" spans="1:15" ht="27.75" customHeight="1">
      <c r="A59" s="252"/>
      <c r="B59" s="252"/>
      <c r="C59" s="252"/>
      <c r="D59" s="252"/>
      <c r="E59" s="252"/>
      <c r="F59" s="252"/>
      <c r="G59" s="252"/>
      <c r="H59" s="252"/>
      <c r="I59" s="252"/>
      <c r="J59" s="252"/>
      <c r="K59" s="252"/>
      <c r="L59" s="252"/>
      <c r="M59" s="252"/>
      <c r="N59" s="252"/>
      <c r="O59" s="252"/>
    </row>
    <row r="60" spans="1:44" s="100" customFormat="1" ht="27.75" customHeight="1">
      <c r="A60" s="252"/>
      <c r="B60" s="252"/>
      <c r="C60" s="252"/>
      <c r="D60" s="252"/>
      <c r="E60" s="252"/>
      <c r="F60" s="252"/>
      <c r="G60" s="252"/>
      <c r="H60" s="252"/>
      <c r="I60" s="252"/>
      <c r="J60" s="252"/>
      <c r="K60" s="252"/>
      <c r="L60" s="252"/>
      <c r="M60" s="252"/>
      <c r="N60" s="252"/>
      <c r="O60" s="252"/>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row>
    <row r="61" spans="1:42" s="100" customFormat="1" ht="27.75" customHeight="1">
      <c r="A61" s="252"/>
      <c r="B61" s="252"/>
      <c r="C61" s="252"/>
      <c r="D61" s="252"/>
      <c r="E61" s="252"/>
      <c r="F61" s="252"/>
      <c r="G61" s="252"/>
      <c r="H61" s="252"/>
      <c r="I61" s="252"/>
      <c r="J61" s="252"/>
      <c r="K61" s="252"/>
      <c r="L61" s="252"/>
      <c r="M61" s="252"/>
      <c r="N61" s="252"/>
      <c r="O61" s="252"/>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row>
    <row r="62" spans="1:42" s="100" customFormat="1" ht="27.75" customHeight="1">
      <c r="A62" s="252"/>
      <c r="B62" s="252"/>
      <c r="C62" s="252"/>
      <c r="D62" s="252"/>
      <c r="E62" s="252"/>
      <c r="F62" s="252"/>
      <c r="G62" s="252"/>
      <c r="H62" s="252"/>
      <c r="I62" s="252"/>
      <c r="J62" s="252"/>
      <c r="K62" s="252"/>
      <c r="L62" s="252"/>
      <c r="M62" s="252"/>
      <c r="N62" s="252"/>
      <c r="O62" s="252"/>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row>
    <row r="63" spans="1:15" ht="27.75" customHeight="1">
      <c r="A63" s="252"/>
      <c r="B63" s="252"/>
      <c r="C63" s="252"/>
      <c r="D63" s="252"/>
      <c r="E63" s="252"/>
      <c r="F63" s="252"/>
      <c r="G63" s="252"/>
      <c r="H63" s="252"/>
      <c r="I63" s="252"/>
      <c r="J63" s="252"/>
      <c r="K63" s="252"/>
      <c r="L63" s="252"/>
      <c r="M63" s="252"/>
      <c r="N63" s="252"/>
      <c r="O63" s="252"/>
    </row>
    <row r="64" spans="1:15" ht="27.75" customHeight="1">
      <c r="A64" s="252"/>
      <c r="B64" s="252"/>
      <c r="C64" s="252"/>
      <c r="D64" s="252"/>
      <c r="E64" s="252"/>
      <c r="F64" s="252"/>
      <c r="G64" s="252"/>
      <c r="H64" s="252"/>
      <c r="I64" s="252"/>
      <c r="J64" s="252"/>
      <c r="K64" s="252"/>
      <c r="L64" s="252"/>
      <c r="M64" s="252"/>
      <c r="N64" s="252"/>
      <c r="O64" s="252"/>
    </row>
    <row r="65" spans="1:44" s="100" customFormat="1" ht="27.75" customHeight="1">
      <c r="A65" s="252"/>
      <c r="B65" s="252"/>
      <c r="C65" s="252"/>
      <c r="D65" s="252"/>
      <c r="E65" s="252"/>
      <c r="F65" s="252"/>
      <c r="G65" s="252"/>
      <c r="H65" s="252"/>
      <c r="I65" s="252"/>
      <c r="J65" s="252"/>
      <c r="K65" s="252"/>
      <c r="L65" s="252"/>
      <c r="M65" s="252"/>
      <c r="N65" s="252"/>
      <c r="O65" s="252"/>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row>
    <row r="66" spans="1:40" s="100" customFormat="1" ht="27.75" customHeight="1">
      <c r="A66" s="252"/>
      <c r="B66" s="252"/>
      <c r="C66" s="252"/>
      <c r="D66" s="252"/>
      <c r="E66" s="252"/>
      <c r="F66" s="252"/>
      <c r="G66" s="252"/>
      <c r="H66" s="252"/>
      <c r="I66" s="252"/>
      <c r="J66" s="252"/>
      <c r="K66" s="252"/>
      <c r="L66" s="252"/>
      <c r="M66" s="252"/>
      <c r="N66" s="252"/>
      <c r="O66" s="252"/>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row>
    <row r="67" spans="1:42" s="100" customFormat="1" ht="27.75" customHeight="1">
      <c r="A67" s="252"/>
      <c r="B67" s="252"/>
      <c r="C67" s="252"/>
      <c r="D67" s="252"/>
      <c r="E67" s="252"/>
      <c r="F67" s="252"/>
      <c r="G67" s="252"/>
      <c r="H67" s="252"/>
      <c r="I67" s="252"/>
      <c r="J67" s="252"/>
      <c r="K67" s="252"/>
      <c r="L67" s="252"/>
      <c r="M67" s="252"/>
      <c r="N67" s="252"/>
      <c r="O67" s="252"/>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row>
    <row r="68" spans="1:15" ht="27.75" customHeight="1">
      <c r="A68" s="252"/>
      <c r="B68" s="252"/>
      <c r="C68" s="252"/>
      <c r="D68" s="252"/>
      <c r="E68" s="252"/>
      <c r="F68" s="252"/>
      <c r="G68" s="252"/>
      <c r="H68" s="252"/>
      <c r="I68" s="252"/>
      <c r="J68" s="252"/>
      <c r="K68" s="252"/>
      <c r="L68" s="252"/>
      <c r="M68" s="252"/>
      <c r="N68" s="252"/>
      <c r="O68" s="252"/>
    </row>
    <row r="69" ht="27.75" customHeight="1"/>
    <row r="70" ht="27.75" customHeight="1"/>
    <row r="71" spans="1:42" s="100" customFormat="1" ht="27.75" customHeight="1">
      <c r="A71" s="1"/>
      <c r="B71" s="1"/>
      <c r="C71" s="1"/>
      <c r="D71" s="1"/>
      <c r="E71" s="1"/>
      <c r="F71" s="1"/>
      <c r="G71" s="1"/>
      <c r="H71" s="1"/>
      <c r="I71" s="1"/>
      <c r="J71" s="1"/>
      <c r="K71" s="1"/>
      <c r="L71" s="1"/>
      <c r="M71" s="1"/>
      <c r="N71" s="1"/>
      <c r="O71" s="1"/>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row>
    <row r="72" ht="27.75" customHeight="1"/>
    <row r="73" spans="1:42" s="100" customFormat="1" ht="27.75" customHeight="1">
      <c r="A73" s="1"/>
      <c r="B73" s="1"/>
      <c r="C73" s="1"/>
      <c r="D73" s="1"/>
      <c r="E73" s="1"/>
      <c r="F73" s="1"/>
      <c r="G73" s="1"/>
      <c r="H73" s="1"/>
      <c r="I73" s="1"/>
      <c r="J73" s="1"/>
      <c r="K73" s="1"/>
      <c r="L73" s="1"/>
      <c r="M73" s="1"/>
      <c r="N73" s="1"/>
      <c r="O73" s="1"/>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row>
    <row r="74" spans="1:44" s="100" customFormat="1" ht="27.75" customHeight="1">
      <c r="A74" s="1"/>
      <c r="B74" s="1"/>
      <c r="C74" s="1"/>
      <c r="D74" s="1"/>
      <c r="E74" s="1"/>
      <c r="F74" s="1"/>
      <c r="G74" s="1"/>
      <c r="H74" s="1"/>
      <c r="I74" s="1"/>
      <c r="J74" s="1"/>
      <c r="K74" s="1"/>
      <c r="L74" s="1"/>
      <c r="M74" s="1"/>
      <c r="N74" s="1"/>
      <c r="O74" s="1"/>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row>
    <row r="75" ht="27.75" customHeight="1"/>
    <row r="76" spans="1:44" s="100" customFormat="1" ht="27.75" customHeight="1">
      <c r="A76" s="1"/>
      <c r="B76" s="1"/>
      <c r="C76" s="1"/>
      <c r="D76" s="1"/>
      <c r="E76" s="1"/>
      <c r="F76" s="1"/>
      <c r="G76" s="1"/>
      <c r="H76" s="1"/>
      <c r="I76" s="1"/>
      <c r="J76" s="1"/>
      <c r="K76" s="1"/>
      <c r="L76" s="1"/>
      <c r="M76" s="1"/>
      <c r="N76" s="1"/>
      <c r="O76" s="1"/>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row>
    <row r="77" spans="1:40" s="100" customFormat="1" ht="27.75" customHeight="1">
      <c r="A77" s="1"/>
      <c r="B77" s="1"/>
      <c r="C77" s="1"/>
      <c r="D77" s="1"/>
      <c r="E77" s="1"/>
      <c r="F77" s="1"/>
      <c r="G77" s="1"/>
      <c r="H77" s="1"/>
      <c r="I77" s="1"/>
      <c r="J77" s="1"/>
      <c r="K77" s="1"/>
      <c r="L77" s="1"/>
      <c r="M77" s="1"/>
      <c r="N77" s="1"/>
      <c r="O77" s="1"/>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row>
    <row r="78" ht="27.75" customHeight="1"/>
    <row r="79" ht="27.75" customHeight="1"/>
    <row r="80" ht="27.75" customHeight="1"/>
    <row r="81" ht="27.75" customHeight="1"/>
    <row r="82" ht="19.5" customHeight="1"/>
    <row r="83" ht="19.5" customHeight="1"/>
    <row r="84" ht="19.5" customHeight="1"/>
    <row r="85" spans="1:44" s="100" customFormat="1" ht="19.5" customHeight="1">
      <c r="A85" s="1"/>
      <c r="B85" s="1"/>
      <c r="C85" s="1"/>
      <c r="D85" s="1"/>
      <c r="E85" s="1"/>
      <c r="F85" s="1"/>
      <c r="G85" s="1"/>
      <c r="H85" s="1"/>
      <c r="I85" s="1"/>
      <c r="J85" s="1"/>
      <c r="K85" s="1"/>
      <c r="L85" s="1"/>
      <c r="M85" s="1"/>
      <c r="N85" s="1"/>
      <c r="O85" s="1"/>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row>
    <row r="86" spans="1:44" s="100" customFormat="1" ht="19.5" customHeight="1">
      <c r="A86" s="1"/>
      <c r="B86" s="1"/>
      <c r="C86" s="1"/>
      <c r="D86" s="1"/>
      <c r="E86" s="1"/>
      <c r="F86" s="1"/>
      <c r="G86" s="1"/>
      <c r="H86" s="1"/>
      <c r="I86" s="1"/>
      <c r="J86" s="1"/>
      <c r="K86" s="1"/>
      <c r="L86" s="1"/>
      <c r="M86" s="1"/>
      <c r="N86" s="1"/>
      <c r="O86" s="1"/>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row>
    <row r="87" spans="1:44" s="100" customFormat="1" ht="19.5" customHeight="1">
      <c r="A87" s="1"/>
      <c r="B87" s="1"/>
      <c r="C87" s="1"/>
      <c r="D87" s="1"/>
      <c r="E87" s="1"/>
      <c r="F87" s="1"/>
      <c r="G87" s="1"/>
      <c r="H87" s="1"/>
      <c r="I87" s="1"/>
      <c r="J87" s="1"/>
      <c r="K87" s="1"/>
      <c r="L87" s="1"/>
      <c r="M87" s="1"/>
      <c r="N87" s="1"/>
      <c r="O87" s="1"/>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row>
    <row r="88" spans="1:42" s="100" customFormat="1" ht="19.5" customHeight="1">
      <c r="A88" s="1"/>
      <c r="B88" s="1"/>
      <c r="C88" s="1"/>
      <c r="D88" s="1"/>
      <c r="E88" s="1"/>
      <c r="F88" s="1"/>
      <c r="G88" s="1"/>
      <c r="H88" s="1"/>
      <c r="I88" s="1"/>
      <c r="J88" s="1"/>
      <c r="K88" s="1"/>
      <c r="L88" s="1"/>
      <c r="M88" s="1"/>
      <c r="N88" s="1"/>
      <c r="O88" s="1"/>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row>
    <row r="89" spans="1:42" s="100" customFormat="1" ht="19.5" customHeight="1">
      <c r="A89" s="1"/>
      <c r="B89" s="1"/>
      <c r="C89" s="1"/>
      <c r="D89" s="1"/>
      <c r="E89" s="1"/>
      <c r="F89" s="1"/>
      <c r="G89" s="1"/>
      <c r="H89" s="1"/>
      <c r="I89" s="1"/>
      <c r="J89" s="1"/>
      <c r="K89" s="1"/>
      <c r="L89" s="1"/>
      <c r="M89" s="1"/>
      <c r="N89" s="1"/>
      <c r="O89" s="1"/>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row>
    <row r="90" ht="19.5" customHeight="1"/>
    <row r="91" spans="1:44" s="100" customFormat="1" ht="19.5" customHeight="1">
      <c r="A91" s="1"/>
      <c r="B91" s="1"/>
      <c r="C91" s="1"/>
      <c r="D91" s="1"/>
      <c r="E91" s="1"/>
      <c r="F91" s="1"/>
      <c r="G91" s="1"/>
      <c r="H91" s="1"/>
      <c r="I91" s="1"/>
      <c r="J91" s="1"/>
      <c r="K91" s="1"/>
      <c r="L91" s="1"/>
      <c r="M91" s="1"/>
      <c r="N91" s="1"/>
      <c r="O91" s="1"/>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row>
    <row r="92" spans="1:42" s="100" customFormat="1" ht="19.5" customHeight="1">
      <c r="A92" s="1"/>
      <c r="B92" s="1"/>
      <c r="C92" s="1"/>
      <c r="D92" s="1"/>
      <c r="E92" s="1"/>
      <c r="F92" s="1"/>
      <c r="G92" s="1"/>
      <c r="H92" s="1"/>
      <c r="I92" s="1"/>
      <c r="J92" s="1"/>
      <c r="K92" s="1"/>
      <c r="L92" s="1"/>
      <c r="M92" s="1"/>
      <c r="N92" s="1"/>
      <c r="O92" s="1"/>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row>
    <row r="93" ht="19.5" customHeight="1"/>
    <row r="94" spans="1:42" s="100" customFormat="1" ht="19.5" customHeight="1">
      <c r="A94" s="1"/>
      <c r="B94" s="1"/>
      <c r="C94" s="1"/>
      <c r="D94" s="1"/>
      <c r="E94" s="1"/>
      <c r="F94" s="1"/>
      <c r="G94" s="1"/>
      <c r="H94" s="1"/>
      <c r="I94" s="1"/>
      <c r="J94" s="1"/>
      <c r="K94" s="1"/>
      <c r="L94" s="1"/>
      <c r="M94" s="1"/>
      <c r="N94" s="1"/>
      <c r="O94" s="1"/>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row>
    <row r="95" spans="1:42" s="100" customFormat="1" ht="19.5" customHeight="1">
      <c r="A95" s="1"/>
      <c r="B95" s="1"/>
      <c r="C95" s="1"/>
      <c r="D95" s="1"/>
      <c r="E95" s="1"/>
      <c r="F95" s="1"/>
      <c r="G95" s="1"/>
      <c r="H95" s="1"/>
      <c r="I95" s="1"/>
      <c r="J95" s="1"/>
      <c r="K95" s="1"/>
      <c r="L95" s="1"/>
      <c r="M95" s="1"/>
      <c r="N95" s="1"/>
      <c r="O95" s="1"/>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row>
    <row r="96" spans="1:42" s="540" customFormat="1" ht="19.5" customHeight="1">
      <c r="A96" s="1"/>
      <c r="B96" s="1"/>
      <c r="C96" s="1"/>
      <c r="D96" s="1"/>
      <c r="E96" s="1"/>
      <c r="F96" s="1"/>
      <c r="G96" s="1"/>
      <c r="H96" s="1"/>
      <c r="I96" s="1"/>
      <c r="J96" s="1"/>
      <c r="K96" s="1"/>
      <c r="L96" s="1"/>
      <c r="M96" s="1"/>
      <c r="N96" s="1"/>
      <c r="O96" s="1"/>
      <c r="P96" s="539"/>
      <c r="Q96" s="539"/>
      <c r="R96" s="539"/>
      <c r="S96" s="539"/>
      <c r="T96" s="539"/>
      <c r="U96" s="539"/>
      <c r="V96" s="539"/>
      <c r="W96" s="539"/>
      <c r="X96" s="539"/>
      <c r="Y96" s="539"/>
      <c r="Z96" s="539"/>
      <c r="AA96" s="539"/>
      <c r="AB96" s="539"/>
      <c r="AC96" s="539"/>
      <c r="AD96" s="539"/>
      <c r="AE96" s="539"/>
      <c r="AF96" s="539"/>
      <c r="AG96" s="539"/>
      <c r="AH96" s="539"/>
      <c r="AI96" s="539"/>
      <c r="AJ96" s="539"/>
      <c r="AK96" s="539"/>
      <c r="AL96" s="539"/>
      <c r="AM96" s="539"/>
      <c r="AN96" s="539"/>
      <c r="AO96" s="539"/>
      <c r="AP96" s="539"/>
    </row>
    <row r="97" spans="1:44" s="100" customFormat="1" ht="19.5" customHeight="1">
      <c r="A97" s="1"/>
      <c r="B97" s="1"/>
      <c r="C97" s="1"/>
      <c r="D97" s="1"/>
      <c r="E97" s="1"/>
      <c r="F97" s="1"/>
      <c r="G97" s="1"/>
      <c r="H97" s="1"/>
      <c r="I97" s="1"/>
      <c r="J97" s="1"/>
      <c r="K97" s="1"/>
      <c r="L97" s="1"/>
      <c r="M97" s="1"/>
      <c r="N97" s="1"/>
      <c r="O97" s="1"/>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row>
    <row r="98" spans="1:44" s="100" customFormat="1" ht="19.5" customHeight="1">
      <c r="A98" s="1"/>
      <c r="B98" s="1"/>
      <c r="C98" s="1"/>
      <c r="D98" s="1"/>
      <c r="E98" s="1"/>
      <c r="F98" s="1"/>
      <c r="G98" s="1"/>
      <c r="H98" s="1"/>
      <c r="I98" s="1"/>
      <c r="J98" s="1"/>
      <c r="K98" s="1"/>
      <c r="L98" s="1"/>
      <c r="M98" s="1"/>
      <c r="N98" s="1"/>
      <c r="O98" s="1"/>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row>
    <row r="99" spans="1:44" s="100" customFormat="1" ht="19.5" customHeight="1">
      <c r="A99" s="1"/>
      <c r="B99" s="1"/>
      <c r="C99" s="1"/>
      <c r="D99" s="1"/>
      <c r="E99" s="1"/>
      <c r="F99" s="1"/>
      <c r="G99" s="1"/>
      <c r="H99" s="1"/>
      <c r="I99" s="1"/>
      <c r="J99" s="1"/>
      <c r="K99" s="1"/>
      <c r="L99" s="1"/>
      <c r="M99" s="1"/>
      <c r="N99" s="1"/>
      <c r="O99" s="1"/>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row>
    <row r="100" spans="1:44" s="100" customFormat="1" ht="19.5" customHeight="1">
      <c r="A100" s="1"/>
      <c r="B100" s="1"/>
      <c r="C100" s="1"/>
      <c r="D100" s="1"/>
      <c r="E100" s="1"/>
      <c r="F100" s="1"/>
      <c r="G100" s="1"/>
      <c r="H100" s="1"/>
      <c r="I100" s="1"/>
      <c r="J100" s="1"/>
      <c r="K100" s="1"/>
      <c r="L100" s="1"/>
      <c r="M100" s="1"/>
      <c r="N100" s="1"/>
      <c r="O100" s="1"/>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row>
    <row r="101" spans="1:44" s="100" customFormat="1" ht="19.5" customHeight="1">
      <c r="A101" s="1"/>
      <c r="B101" s="1"/>
      <c r="C101" s="1"/>
      <c r="D101" s="1"/>
      <c r="E101" s="1"/>
      <c r="F101" s="1"/>
      <c r="G101" s="1"/>
      <c r="H101" s="1"/>
      <c r="I101" s="1"/>
      <c r="J101" s="1"/>
      <c r="K101" s="1"/>
      <c r="L101" s="1"/>
      <c r="M101" s="1"/>
      <c r="N101" s="1"/>
      <c r="O101" s="1"/>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row>
    <row r="102" spans="1:42" s="100" customFormat="1" ht="19.5" customHeight="1">
      <c r="A102" s="1"/>
      <c r="B102" s="1"/>
      <c r="C102" s="1"/>
      <c r="D102" s="1"/>
      <c r="E102" s="1"/>
      <c r="F102" s="1"/>
      <c r="G102" s="1"/>
      <c r="H102" s="1"/>
      <c r="I102" s="1"/>
      <c r="J102" s="1"/>
      <c r="K102" s="1"/>
      <c r="L102" s="1"/>
      <c r="M102" s="1"/>
      <c r="N102" s="1"/>
      <c r="O102" s="1"/>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row>
    <row r="103" spans="1:42" s="100" customFormat="1" ht="19.5" customHeight="1">
      <c r="A103" s="1"/>
      <c r="B103" s="1"/>
      <c r="C103" s="1"/>
      <c r="D103" s="1"/>
      <c r="E103" s="1"/>
      <c r="F103" s="1"/>
      <c r="G103" s="1"/>
      <c r="H103" s="1"/>
      <c r="I103" s="1"/>
      <c r="J103" s="1"/>
      <c r="K103" s="1"/>
      <c r="L103" s="1"/>
      <c r="M103" s="1"/>
      <c r="N103" s="1"/>
      <c r="O103" s="1"/>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row>
    <row r="104" spans="1:44" s="100" customFormat="1" ht="19.5" customHeight="1">
      <c r="A104" s="1"/>
      <c r="B104" s="1"/>
      <c r="C104" s="1"/>
      <c r="D104" s="1"/>
      <c r="E104" s="1"/>
      <c r="F104" s="1"/>
      <c r="G104" s="1"/>
      <c r="H104" s="1"/>
      <c r="I104" s="1"/>
      <c r="J104" s="1"/>
      <c r="K104" s="1"/>
      <c r="L104" s="1"/>
      <c r="M104" s="1"/>
      <c r="N104" s="1"/>
      <c r="O104" s="1"/>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row>
    <row r="105" spans="1:44" s="100" customFormat="1" ht="19.5" customHeight="1">
      <c r="A105" s="1"/>
      <c r="B105" s="1"/>
      <c r="C105" s="1"/>
      <c r="D105" s="1"/>
      <c r="E105" s="1"/>
      <c r="F105" s="1"/>
      <c r="G105" s="1"/>
      <c r="H105" s="1"/>
      <c r="I105" s="1"/>
      <c r="J105" s="1"/>
      <c r="K105" s="1"/>
      <c r="L105" s="1"/>
      <c r="M105" s="1"/>
      <c r="N105" s="1"/>
      <c r="O105" s="1"/>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row>
    <row r="106" spans="1:42" s="100" customFormat="1" ht="19.5" customHeight="1">
      <c r="A106" s="1"/>
      <c r="B106" s="1"/>
      <c r="C106" s="1"/>
      <c r="D106" s="1"/>
      <c r="E106" s="1"/>
      <c r="F106" s="1"/>
      <c r="G106" s="1"/>
      <c r="H106" s="1"/>
      <c r="I106" s="1"/>
      <c r="J106" s="1"/>
      <c r="K106" s="1"/>
      <c r="L106" s="1"/>
      <c r="M106" s="1"/>
      <c r="N106" s="1"/>
      <c r="O106" s="1"/>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row>
    <row r="107" spans="1:42" s="100" customFormat="1" ht="19.5" customHeight="1">
      <c r="A107" s="1"/>
      <c r="B107" s="1"/>
      <c r="C107" s="1"/>
      <c r="D107" s="1"/>
      <c r="E107" s="1"/>
      <c r="F107" s="1"/>
      <c r="G107" s="1"/>
      <c r="H107" s="1"/>
      <c r="I107" s="1"/>
      <c r="J107" s="1"/>
      <c r="K107" s="1"/>
      <c r="L107" s="1"/>
      <c r="M107" s="1"/>
      <c r="N107" s="1"/>
      <c r="O107" s="1"/>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row>
    <row r="108" spans="1:44" s="100" customFormat="1" ht="19.5" customHeight="1">
      <c r="A108" s="1"/>
      <c r="B108" s="1"/>
      <c r="C108" s="1"/>
      <c r="D108" s="1"/>
      <c r="E108" s="1"/>
      <c r="F108" s="1"/>
      <c r="G108" s="1"/>
      <c r="H108" s="1"/>
      <c r="I108" s="1"/>
      <c r="J108" s="1"/>
      <c r="K108" s="1"/>
      <c r="L108" s="1"/>
      <c r="M108" s="1"/>
      <c r="N108" s="1"/>
      <c r="O108" s="1"/>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row>
    <row r="109" spans="1:44" s="100" customFormat="1" ht="19.5" customHeight="1">
      <c r="A109" s="1"/>
      <c r="B109" s="1"/>
      <c r="C109" s="1"/>
      <c r="D109" s="1"/>
      <c r="E109" s="1"/>
      <c r="F109" s="1"/>
      <c r="G109" s="1"/>
      <c r="H109" s="1"/>
      <c r="I109" s="1"/>
      <c r="J109" s="1"/>
      <c r="K109" s="1"/>
      <c r="L109" s="1"/>
      <c r="M109" s="1"/>
      <c r="N109" s="1"/>
      <c r="O109" s="1"/>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row>
    <row r="110" spans="1:42" s="100" customFormat="1" ht="19.5" customHeight="1">
      <c r="A110" s="1"/>
      <c r="B110" s="1"/>
      <c r="C110" s="1"/>
      <c r="D110" s="1"/>
      <c r="E110" s="1"/>
      <c r="F110" s="1"/>
      <c r="G110" s="1"/>
      <c r="H110" s="1"/>
      <c r="I110" s="1"/>
      <c r="J110" s="1"/>
      <c r="K110" s="1"/>
      <c r="L110" s="1"/>
      <c r="M110" s="1"/>
      <c r="N110" s="1"/>
      <c r="O110" s="1"/>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row>
    <row r="111" spans="1:44" s="100" customFormat="1" ht="19.5" customHeight="1">
      <c r="A111" s="1"/>
      <c r="B111" s="1"/>
      <c r="C111" s="1"/>
      <c r="D111" s="1"/>
      <c r="E111" s="1"/>
      <c r="F111" s="1"/>
      <c r="G111" s="1"/>
      <c r="H111" s="1"/>
      <c r="I111" s="1"/>
      <c r="J111" s="1"/>
      <c r="K111" s="1"/>
      <c r="L111" s="1"/>
      <c r="M111" s="1"/>
      <c r="N111" s="1"/>
      <c r="O111" s="1"/>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row>
    <row r="112" spans="1:42" s="100" customFormat="1" ht="19.5" customHeight="1">
      <c r="A112" s="1"/>
      <c r="B112" s="1"/>
      <c r="C112" s="1"/>
      <c r="D112" s="1"/>
      <c r="E112" s="1"/>
      <c r="F112" s="1"/>
      <c r="G112" s="1"/>
      <c r="H112" s="1"/>
      <c r="I112" s="1"/>
      <c r="J112" s="1"/>
      <c r="K112" s="1"/>
      <c r="L112" s="1"/>
      <c r="M112" s="1"/>
      <c r="N112" s="1"/>
      <c r="O112" s="1"/>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row>
    <row r="113" spans="1:42" s="100" customFormat="1" ht="19.5" customHeight="1">
      <c r="A113" s="1"/>
      <c r="B113" s="1"/>
      <c r="C113" s="1"/>
      <c r="D113" s="1"/>
      <c r="E113" s="1"/>
      <c r="F113" s="1"/>
      <c r="G113" s="1"/>
      <c r="H113" s="1"/>
      <c r="I113" s="1"/>
      <c r="J113" s="1"/>
      <c r="K113" s="1"/>
      <c r="L113" s="1"/>
      <c r="M113" s="1"/>
      <c r="N113" s="1"/>
      <c r="O113" s="1"/>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row>
    <row r="114" spans="1:44" s="100" customFormat="1" ht="19.5" customHeight="1">
      <c r="A114" s="1"/>
      <c r="B114" s="1"/>
      <c r="C114" s="1"/>
      <c r="D114" s="1"/>
      <c r="E114" s="1"/>
      <c r="F114" s="1"/>
      <c r="G114" s="1"/>
      <c r="H114" s="1"/>
      <c r="I114" s="1"/>
      <c r="J114" s="1"/>
      <c r="K114" s="1"/>
      <c r="L114" s="1"/>
      <c r="M114" s="1"/>
      <c r="N114" s="1"/>
      <c r="O114" s="1"/>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row>
    <row r="115" spans="1:40" s="100" customFormat="1" ht="19.5" customHeight="1">
      <c r="A115" s="1"/>
      <c r="B115" s="1"/>
      <c r="C115" s="1"/>
      <c r="D115" s="1"/>
      <c r="E115" s="1"/>
      <c r="F115" s="1"/>
      <c r="G115" s="1"/>
      <c r="H115" s="1"/>
      <c r="I115" s="1"/>
      <c r="J115" s="1"/>
      <c r="K115" s="1"/>
      <c r="L115" s="1"/>
      <c r="M115" s="1"/>
      <c r="N115" s="1"/>
      <c r="O115" s="1"/>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row>
    <row r="116" ht="19.5" customHeight="1"/>
    <row r="117" spans="1:44" s="100" customFormat="1" ht="19.5" customHeight="1">
      <c r="A117" s="1"/>
      <c r="B117" s="1"/>
      <c r="C117" s="1"/>
      <c r="D117" s="1"/>
      <c r="E117" s="1"/>
      <c r="F117" s="1"/>
      <c r="G117" s="1"/>
      <c r="H117" s="1"/>
      <c r="I117" s="1"/>
      <c r="J117" s="1"/>
      <c r="K117" s="1"/>
      <c r="L117" s="1"/>
      <c r="M117" s="1"/>
      <c r="N117" s="1"/>
      <c r="O117" s="1"/>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row>
    <row r="118" ht="19.5" customHeight="1"/>
    <row r="120" ht="19.5" customHeight="1"/>
    <row r="121" spans="1:42" s="100" customFormat="1" ht="19.5" customHeight="1">
      <c r="A121" s="1"/>
      <c r="B121" s="1"/>
      <c r="C121" s="1"/>
      <c r="D121" s="1"/>
      <c r="E121" s="1"/>
      <c r="F121" s="1"/>
      <c r="G121" s="1"/>
      <c r="H121" s="1"/>
      <c r="I121" s="1"/>
      <c r="J121" s="1"/>
      <c r="K121" s="1"/>
      <c r="L121" s="1"/>
      <c r="M121" s="1"/>
      <c r="N121" s="1"/>
      <c r="O121" s="1"/>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row>
    <row r="122" spans="1:44" s="100" customFormat="1" ht="19.5" customHeight="1">
      <c r="A122" s="1"/>
      <c r="B122" s="1"/>
      <c r="C122" s="1"/>
      <c r="D122" s="1"/>
      <c r="E122" s="1"/>
      <c r="F122" s="1"/>
      <c r="G122" s="1"/>
      <c r="H122" s="1"/>
      <c r="I122" s="1"/>
      <c r="J122" s="1"/>
      <c r="K122" s="1"/>
      <c r="L122" s="1"/>
      <c r="M122" s="1"/>
      <c r="N122" s="1"/>
      <c r="O122" s="1"/>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row>
    <row r="123" spans="1:44" s="100" customFormat="1" ht="19.5" customHeight="1">
      <c r="A123" s="1"/>
      <c r="B123" s="1"/>
      <c r="C123" s="1"/>
      <c r="D123" s="1"/>
      <c r="E123" s="1"/>
      <c r="F123" s="1"/>
      <c r="G123" s="1"/>
      <c r="H123" s="1"/>
      <c r="I123" s="1"/>
      <c r="J123" s="1"/>
      <c r="K123" s="1"/>
      <c r="L123" s="1"/>
      <c r="M123" s="1"/>
      <c r="N123" s="1"/>
      <c r="O123" s="1"/>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row>
    <row r="124" spans="1:42" s="100" customFormat="1" ht="19.5" customHeight="1">
      <c r="A124" s="1"/>
      <c r="B124" s="1"/>
      <c r="C124" s="1"/>
      <c r="D124" s="1"/>
      <c r="E124" s="1"/>
      <c r="F124" s="1"/>
      <c r="G124" s="1"/>
      <c r="H124" s="1"/>
      <c r="I124" s="1"/>
      <c r="J124" s="1"/>
      <c r="K124" s="1"/>
      <c r="L124" s="1"/>
      <c r="M124" s="1"/>
      <c r="N124" s="1"/>
      <c r="O124" s="1"/>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row>
    <row r="125" spans="1:44" s="100" customFormat="1" ht="19.5" customHeight="1">
      <c r="A125" s="1"/>
      <c r="B125" s="1"/>
      <c r="C125" s="1"/>
      <c r="D125" s="1"/>
      <c r="E125" s="1"/>
      <c r="F125" s="1"/>
      <c r="G125" s="1"/>
      <c r="H125" s="1"/>
      <c r="I125" s="1"/>
      <c r="J125" s="1"/>
      <c r="K125" s="1"/>
      <c r="L125" s="1"/>
      <c r="M125" s="1"/>
      <c r="N125" s="1"/>
      <c r="O125" s="1"/>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row>
    <row r="126" spans="1:15" s="450" customFormat="1" ht="19.5" customHeight="1">
      <c r="A126" s="1"/>
      <c r="B126" s="1"/>
      <c r="C126" s="1"/>
      <c r="D126" s="1"/>
      <c r="E126" s="1"/>
      <c r="F126" s="1"/>
      <c r="G126" s="1"/>
      <c r="H126" s="1"/>
      <c r="I126" s="1"/>
      <c r="J126" s="1"/>
      <c r="K126" s="1"/>
      <c r="L126" s="1"/>
      <c r="M126" s="1"/>
      <c r="N126" s="1"/>
      <c r="O126" s="1"/>
    </row>
    <row r="127" spans="1:44" s="100" customFormat="1" ht="19.5" customHeight="1">
      <c r="A127" s="1"/>
      <c r="B127" s="1"/>
      <c r="C127" s="1"/>
      <c r="D127" s="1"/>
      <c r="E127" s="1"/>
      <c r="F127" s="1"/>
      <c r="G127" s="1"/>
      <c r="H127" s="1"/>
      <c r="I127" s="1"/>
      <c r="J127" s="1"/>
      <c r="K127" s="1"/>
      <c r="L127" s="1"/>
      <c r="M127" s="1"/>
      <c r="N127" s="1"/>
      <c r="O127" s="1"/>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row>
    <row r="128" spans="1:44" s="100" customFormat="1" ht="19.5" customHeight="1">
      <c r="A128" s="1"/>
      <c r="B128" s="1"/>
      <c r="C128" s="1"/>
      <c r="D128" s="1"/>
      <c r="E128" s="1"/>
      <c r="F128" s="1"/>
      <c r="G128" s="1"/>
      <c r="H128" s="1"/>
      <c r="I128" s="1"/>
      <c r="J128" s="1"/>
      <c r="K128" s="1"/>
      <c r="L128" s="1"/>
      <c r="M128" s="1"/>
      <c r="N128" s="1"/>
      <c r="O128" s="1"/>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row>
    <row r="129" spans="1:44" s="100" customFormat="1" ht="19.5" customHeight="1">
      <c r="A129" s="1"/>
      <c r="B129" s="1"/>
      <c r="C129" s="1"/>
      <c r="D129" s="1"/>
      <c r="E129" s="1"/>
      <c r="F129" s="1"/>
      <c r="G129" s="1"/>
      <c r="H129" s="1"/>
      <c r="I129" s="1"/>
      <c r="J129" s="1"/>
      <c r="K129" s="1"/>
      <c r="L129" s="1"/>
      <c r="M129" s="1"/>
      <c r="N129" s="1"/>
      <c r="O129" s="1"/>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row>
    <row r="130" spans="1:44" s="100" customFormat="1" ht="19.5" customHeight="1">
      <c r="A130" s="1"/>
      <c r="B130" s="1"/>
      <c r="C130" s="1"/>
      <c r="D130" s="1"/>
      <c r="E130" s="1"/>
      <c r="F130" s="1"/>
      <c r="G130" s="1"/>
      <c r="H130" s="1"/>
      <c r="I130" s="1"/>
      <c r="J130" s="1"/>
      <c r="K130" s="1"/>
      <c r="L130" s="1"/>
      <c r="M130" s="1"/>
      <c r="N130" s="1"/>
      <c r="O130" s="1"/>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row>
    <row r="131" spans="1:44" s="100" customFormat="1" ht="19.5" customHeight="1">
      <c r="A131" s="1"/>
      <c r="B131" s="1"/>
      <c r="C131" s="1"/>
      <c r="D131" s="1"/>
      <c r="E131" s="1"/>
      <c r="F131" s="1"/>
      <c r="G131" s="1"/>
      <c r="H131" s="1"/>
      <c r="I131" s="1"/>
      <c r="J131" s="1"/>
      <c r="K131" s="1"/>
      <c r="L131" s="1"/>
      <c r="M131" s="1"/>
      <c r="N131" s="1"/>
      <c r="O131" s="1"/>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row>
    <row r="132" spans="1:44" s="100" customFormat="1" ht="19.5" customHeight="1">
      <c r="A132" s="1"/>
      <c r="B132" s="1"/>
      <c r="C132" s="1"/>
      <c r="D132" s="1"/>
      <c r="E132" s="1"/>
      <c r="F132" s="1"/>
      <c r="G132" s="1"/>
      <c r="H132" s="1"/>
      <c r="I132" s="1"/>
      <c r="J132" s="1"/>
      <c r="K132" s="1"/>
      <c r="L132" s="1"/>
      <c r="M132" s="1"/>
      <c r="N132" s="1"/>
      <c r="O132" s="1"/>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row>
    <row r="133" spans="1:44" s="100" customFormat="1" ht="19.5" customHeight="1">
      <c r="A133" s="1"/>
      <c r="B133" s="1"/>
      <c r="C133" s="1"/>
      <c r="D133" s="1"/>
      <c r="E133" s="1"/>
      <c r="F133" s="1"/>
      <c r="G133" s="1"/>
      <c r="H133" s="1"/>
      <c r="I133" s="1"/>
      <c r="J133" s="1"/>
      <c r="K133" s="1"/>
      <c r="L133" s="1"/>
      <c r="M133" s="1"/>
      <c r="N133" s="1"/>
      <c r="O133" s="1"/>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row>
    <row r="134" spans="1:44" s="100" customFormat="1" ht="19.5" customHeight="1">
      <c r="A134" s="1"/>
      <c r="B134" s="1"/>
      <c r="C134" s="1"/>
      <c r="D134" s="1"/>
      <c r="E134" s="1"/>
      <c r="F134" s="1"/>
      <c r="G134" s="1"/>
      <c r="H134" s="1"/>
      <c r="I134" s="1"/>
      <c r="J134" s="1"/>
      <c r="K134" s="1"/>
      <c r="L134" s="1"/>
      <c r="M134" s="1"/>
      <c r="N134" s="1"/>
      <c r="O134" s="1"/>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row>
    <row r="135" spans="1:44" s="100" customFormat="1" ht="19.5" customHeight="1">
      <c r="A135" s="1"/>
      <c r="B135" s="1"/>
      <c r="C135" s="1"/>
      <c r="D135" s="1"/>
      <c r="E135" s="1"/>
      <c r="F135" s="1"/>
      <c r="G135" s="1"/>
      <c r="H135" s="1"/>
      <c r="I135" s="1"/>
      <c r="J135" s="1"/>
      <c r="K135" s="1"/>
      <c r="L135" s="1"/>
      <c r="M135" s="1"/>
      <c r="N135" s="1"/>
      <c r="O135" s="1"/>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row>
    <row r="136" spans="1:44" s="100" customFormat="1" ht="19.5" customHeight="1">
      <c r="A136" s="1"/>
      <c r="B136" s="1"/>
      <c r="C136" s="1"/>
      <c r="D136" s="1"/>
      <c r="E136" s="1"/>
      <c r="F136" s="1"/>
      <c r="G136" s="1"/>
      <c r="H136" s="1"/>
      <c r="I136" s="1"/>
      <c r="J136" s="1"/>
      <c r="K136" s="1"/>
      <c r="L136" s="1"/>
      <c r="M136" s="1"/>
      <c r="N136" s="1"/>
      <c r="O136" s="1"/>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row>
    <row r="137" spans="1:44" s="100" customFormat="1" ht="19.5" customHeight="1">
      <c r="A137" s="1"/>
      <c r="B137" s="1"/>
      <c r="C137" s="1"/>
      <c r="D137" s="1"/>
      <c r="E137" s="1"/>
      <c r="F137" s="1"/>
      <c r="G137" s="1"/>
      <c r="H137" s="1"/>
      <c r="I137" s="1"/>
      <c r="J137" s="1"/>
      <c r="K137" s="1"/>
      <c r="L137" s="1"/>
      <c r="M137" s="1"/>
      <c r="N137" s="1"/>
      <c r="O137" s="1"/>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row>
    <row r="138" spans="1:44" s="100" customFormat="1" ht="19.5" customHeight="1">
      <c r="A138" s="1"/>
      <c r="B138" s="1"/>
      <c r="C138" s="1"/>
      <c r="D138" s="1"/>
      <c r="E138" s="1"/>
      <c r="F138" s="1"/>
      <c r="G138" s="1"/>
      <c r="H138" s="1"/>
      <c r="I138" s="1"/>
      <c r="J138" s="1"/>
      <c r="K138" s="1"/>
      <c r="L138" s="1"/>
      <c r="M138" s="1"/>
      <c r="N138" s="1"/>
      <c r="O138" s="1"/>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row>
    <row r="139" spans="1:44" s="100" customFormat="1" ht="19.5" customHeight="1">
      <c r="A139" s="1"/>
      <c r="B139" s="1"/>
      <c r="C139" s="1"/>
      <c r="D139" s="1"/>
      <c r="E139" s="1"/>
      <c r="F139" s="1"/>
      <c r="G139" s="1"/>
      <c r="H139" s="1"/>
      <c r="I139" s="1"/>
      <c r="J139" s="1"/>
      <c r="K139" s="1"/>
      <c r="L139" s="1"/>
      <c r="M139" s="1"/>
      <c r="N139" s="1"/>
      <c r="O139" s="1"/>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row>
    <row r="140" spans="1:44" s="100" customFormat="1" ht="19.5" customHeight="1">
      <c r="A140" s="1"/>
      <c r="B140" s="1"/>
      <c r="C140" s="1"/>
      <c r="D140" s="1"/>
      <c r="E140" s="1"/>
      <c r="F140" s="1"/>
      <c r="G140" s="1"/>
      <c r="H140" s="1"/>
      <c r="I140" s="1"/>
      <c r="J140" s="1"/>
      <c r="K140" s="1"/>
      <c r="L140" s="1"/>
      <c r="M140" s="1"/>
      <c r="N140" s="1"/>
      <c r="O140" s="1"/>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row>
    <row r="141" spans="1:44" s="100" customFormat="1" ht="19.5" customHeight="1">
      <c r="A141" s="1"/>
      <c r="B141" s="1"/>
      <c r="C141" s="1"/>
      <c r="D141" s="1"/>
      <c r="E141" s="1"/>
      <c r="F141" s="1"/>
      <c r="G141" s="1"/>
      <c r="H141" s="1"/>
      <c r="I141" s="1"/>
      <c r="J141" s="1"/>
      <c r="K141" s="1"/>
      <c r="L141" s="1"/>
      <c r="M141" s="1"/>
      <c r="N141" s="1"/>
      <c r="O141" s="1"/>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row>
    <row r="142" spans="1:44" s="100" customFormat="1" ht="19.5" customHeight="1">
      <c r="A142" s="1"/>
      <c r="B142" s="1"/>
      <c r="C142" s="1"/>
      <c r="D142" s="1"/>
      <c r="E142" s="1"/>
      <c r="F142" s="1"/>
      <c r="G142" s="1"/>
      <c r="H142" s="1"/>
      <c r="I142" s="1"/>
      <c r="J142" s="1"/>
      <c r="K142" s="1"/>
      <c r="L142" s="1"/>
      <c r="M142" s="1"/>
      <c r="N142" s="1"/>
      <c r="O142" s="1"/>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row>
    <row r="143" spans="1:44" s="100" customFormat="1" ht="19.5" customHeight="1">
      <c r="A143" s="1"/>
      <c r="B143" s="1"/>
      <c r="C143" s="1"/>
      <c r="D143" s="1"/>
      <c r="E143" s="1"/>
      <c r="F143" s="1"/>
      <c r="G143" s="1"/>
      <c r="H143" s="1"/>
      <c r="I143" s="1"/>
      <c r="J143" s="1"/>
      <c r="K143" s="1"/>
      <c r="L143" s="1"/>
      <c r="M143" s="1"/>
      <c r="N143" s="1"/>
      <c r="O143" s="1"/>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row>
    <row r="144" spans="1:44" s="100" customFormat="1" ht="19.5" customHeight="1">
      <c r="A144" s="1"/>
      <c r="B144" s="1"/>
      <c r="C144" s="1"/>
      <c r="D144" s="1"/>
      <c r="E144" s="1"/>
      <c r="F144" s="1"/>
      <c r="G144" s="1"/>
      <c r="H144" s="1"/>
      <c r="I144" s="1"/>
      <c r="J144" s="1"/>
      <c r="K144" s="1"/>
      <c r="L144" s="1"/>
      <c r="M144" s="1"/>
      <c r="N144" s="1"/>
      <c r="O144" s="1"/>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row>
    <row r="145" spans="1:44" s="100" customFormat="1" ht="19.5" customHeight="1">
      <c r="A145" s="1"/>
      <c r="B145" s="1"/>
      <c r="C145" s="1"/>
      <c r="D145" s="1"/>
      <c r="E145" s="1"/>
      <c r="F145" s="1"/>
      <c r="G145" s="1"/>
      <c r="H145" s="1"/>
      <c r="I145" s="1"/>
      <c r="J145" s="1"/>
      <c r="K145" s="1"/>
      <c r="L145" s="1"/>
      <c r="M145" s="1"/>
      <c r="N145" s="1"/>
      <c r="O145" s="1"/>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row>
    <row r="146" spans="1:44" s="100" customFormat="1" ht="19.5" customHeight="1">
      <c r="A146" s="1"/>
      <c r="B146" s="1"/>
      <c r="C146" s="1"/>
      <c r="D146" s="1"/>
      <c r="E146" s="1"/>
      <c r="F146" s="1"/>
      <c r="G146" s="1"/>
      <c r="H146" s="1"/>
      <c r="I146" s="1"/>
      <c r="J146" s="1"/>
      <c r="K146" s="1"/>
      <c r="L146" s="1"/>
      <c r="M146" s="1"/>
      <c r="N146" s="1"/>
      <c r="O146" s="1"/>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row>
    <row r="147" spans="1:44" s="100" customFormat="1" ht="19.5" customHeight="1">
      <c r="A147" s="1"/>
      <c r="B147" s="1"/>
      <c r="C147" s="1"/>
      <c r="D147" s="1"/>
      <c r="E147" s="1"/>
      <c r="F147" s="1"/>
      <c r="G147" s="1"/>
      <c r="H147" s="1"/>
      <c r="I147" s="1"/>
      <c r="J147" s="1"/>
      <c r="K147" s="1"/>
      <c r="L147" s="1"/>
      <c r="M147" s="1"/>
      <c r="N147" s="1"/>
      <c r="O147" s="1"/>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row>
    <row r="148" spans="1:44" s="100" customFormat="1" ht="19.5" customHeight="1">
      <c r="A148" s="1"/>
      <c r="B148" s="1"/>
      <c r="C148" s="1"/>
      <c r="D148" s="1"/>
      <c r="E148" s="1"/>
      <c r="F148" s="1"/>
      <c r="G148" s="1"/>
      <c r="H148" s="1"/>
      <c r="I148" s="1"/>
      <c r="J148" s="1"/>
      <c r="K148" s="1"/>
      <c r="L148" s="1"/>
      <c r="M148" s="1"/>
      <c r="N148" s="1"/>
      <c r="O148" s="1"/>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row>
    <row r="149" spans="1:44" s="100" customFormat="1" ht="19.5" customHeight="1">
      <c r="A149" s="1"/>
      <c r="B149" s="1"/>
      <c r="C149" s="1"/>
      <c r="D149" s="1"/>
      <c r="E149" s="1"/>
      <c r="F149" s="1"/>
      <c r="G149" s="1"/>
      <c r="H149" s="1"/>
      <c r="I149" s="1"/>
      <c r="J149" s="1"/>
      <c r="K149" s="1"/>
      <c r="L149" s="1"/>
      <c r="M149" s="1"/>
      <c r="N149" s="1"/>
      <c r="O149" s="1"/>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row>
    <row r="150" spans="1:44" s="100" customFormat="1" ht="19.5" customHeight="1">
      <c r="A150" s="1"/>
      <c r="B150" s="1"/>
      <c r="C150" s="1"/>
      <c r="D150" s="1"/>
      <c r="E150" s="1"/>
      <c r="F150" s="1"/>
      <c r="G150" s="1"/>
      <c r="H150" s="1"/>
      <c r="I150" s="1"/>
      <c r="J150" s="1"/>
      <c r="K150" s="1"/>
      <c r="L150" s="1"/>
      <c r="M150" s="1"/>
      <c r="N150" s="1"/>
      <c r="O150" s="1"/>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row>
    <row r="151" spans="1:44" s="100" customFormat="1" ht="19.5" customHeight="1">
      <c r="A151" s="1"/>
      <c r="B151" s="1"/>
      <c r="C151" s="1"/>
      <c r="D151" s="1"/>
      <c r="E151" s="1"/>
      <c r="F151" s="1"/>
      <c r="G151" s="1"/>
      <c r="H151" s="1"/>
      <c r="I151" s="1"/>
      <c r="J151" s="1"/>
      <c r="K151" s="1"/>
      <c r="L151" s="1"/>
      <c r="M151" s="1"/>
      <c r="N151" s="1"/>
      <c r="O151" s="1"/>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row>
    <row r="152" spans="1:44" s="100" customFormat="1" ht="19.5" customHeight="1">
      <c r="A152" s="1"/>
      <c r="B152" s="1"/>
      <c r="C152" s="1"/>
      <c r="D152" s="1"/>
      <c r="E152" s="1"/>
      <c r="F152" s="1"/>
      <c r="G152" s="1"/>
      <c r="H152" s="1"/>
      <c r="I152" s="1"/>
      <c r="J152" s="1"/>
      <c r="K152" s="1"/>
      <c r="L152" s="1"/>
      <c r="M152" s="1"/>
      <c r="N152" s="1"/>
      <c r="O152" s="1"/>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row>
    <row r="153" spans="1:44" s="100" customFormat="1" ht="19.5" customHeight="1">
      <c r="A153" s="1"/>
      <c r="B153" s="1"/>
      <c r="C153" s="1"/>
      <c r="D153" s="1"/>
      <c r="E153" s="1"/>
      <c r="F153" s="1"/>
      <c r="G153" s="1"/>
      <c r="H153" s="1"/>
      <c r="I153" s="1"/>
      <c r="J153" s="1"/>
      <c r="K153" s="1"/>
      <c r="L153" s="1"/>
      <c r="M153" s="1"/>
      <c r="N153" s="1"/>
      <c r="O153" s="1"/>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row>
    <row r="154" spans="1:44" s="100" customFormat="1" ht="19.5" customHeight="1">
      <c r="A154" s="1"/>
      <c r="B154" s="1"/>
      <c r="C154" s="1"/>
      <c r="D154" s="1"/>
      <c r="E154" s="1"/>
      <c r="F154" s="1"/>
      <c r="G154" s="1"/>
      <c r="H154" s="1"/>
      <c r="I154" s="1"/>
      <c r="J154" s="1"/>
      <c r="K154" s="1"/>
      <c r="L154" s="1"/>
      <c r="M154" s="1"/>
      <c r="N154" s="1"/>
      <c r="O154" s="1"/>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row>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sheetData>
  <sheetProtection/>
  <mergeCells count="32">
    <mergeCell ref="K2:N2"/>
    <mergeCell ref="K3:N3"/>
    <mergeCell ref="C4:J4"/>
    <mergeCell ref="K4:N5"/>
    <mergeCell ref="C5:J5"/>
    <mergeCell ref="D6:D7"/>
    <mergeCell ref="E6:E7"/>
    <mergeCell ref="F6:F7"/>
    <mergeCell ref="G6:I6"/>
    <mergeCell ref="C1:J1"/>
    <mergeCell ref="B2:B3"/>
    <mergeCell ref="C2:J3"/>
    <mergeCell ref="J48:N48"/>
    <mergeCell ref="J6:J7"/>
    <mergeCell ref="K6:K7"/>
    <mergeCell ref="L6:L7"/>
    <mergeCell ref="M6:N6"/>
    <mergeCell ref="B45:D45"/>
    <mergeCell ref="E45:I45"/>
    <mergeCell ref="J45:N45"/>
    <mergeCell ref="B6:B7"/>
    <mergeCell ref="C6:C7"/>
    <mergeCell ref="B49:C49"/>
    <mergeCell ref="G49:I49"/>
    <mergeCell ref="J49:N49"/>
    <mergeCell ref="B46:C46"/>
    <mergeCell ref="G46:H46"/>
    <mergeCell ref="J46:N46"/>
    <mergeCell ref="G47:I47"/>
    <mergeCell ref="J47:N47"/>
    <mergeCell ref="B48:C48"/>
    <mergeCell ref="G48:I48"/>
  </mergeCells>
  <printOptions horizontalCentered="1" verticalCentered="1"/>
  <pageMargins left="0" right="0" top="0" bottom="0" header="0.11811023622047245" footer="0"/>
  <pageSetup fitToHeight="10" horizontalDpi="300" verticalDpi="300" orientation="portrait" paperSize="9" scale="75" r:id="rId1"/>
</worksheet>
</file>

<file path=xl/worksheets/sheet7.xml><?xml version="1.0" encoding="utf-8"?>
<worksheet xmlns="http://schemas.openxmlformats.org/spreadsheetml/2006/main" xmlns:r="http://schemas.openxmlformats.org/officeDocument/2006/relationships">
  <dimension ref="A2:M55"/>
  <sheetViews>
    <sheetView zoomScalePageLayoutView="0" workbookViewId="0" topLeftCell="A1">
      <selection activeCell="R26" sqref="R26"/>
    </sheetView>
  </sheetViews>
  <sheetFormatPr defaultColWidth="9.00390625" defaultRowHeight="13.5"/>
  <cols>
    <col min="1" max="1" width="5.125" style="1" customWidth="1"/>
    <col min="2" max="2" width="18.125" style="541" customWidth="1"/>
    <col min="3" max="3" width="9.125" style="1" customWidth="1"/>
    <col min="4" max="4" width="9.00390625" style="1" customWidth="1"/>
    <col min="5" max="5" width="7.375" style="1" customWidth="1"/>
    <col min="6" max="6" width="6.00390625" style="1" customWidth="1"/>
    <col min="7" max="7" width="4.50390625" style="1" customWidth="1"/>
    <col min="8" max="8" width="5.875" style="1" customWidth="1"/>
    <col min="9" max="9" width="5.75390625" style="1" customWidth="1"/>
    <col min="10" max="10" width="8.875" style="1" customWidth="1"/>
    <col min="11" max="12" width="6.50390625" style="1" customWidth="1"/>
    <col min="13" max="13" width="6.625" style="1" customWidth="1"/>
    <col min="14" max="16384" width="9.00390625" style="1" customWidth="1"/>
  </cols>
  <sheetData>
    <row r="1" ht="6.75" customHeight="1" thickBot="1"/>
    <row r="2" spans="2:13" ht="15" customHeight="1" thickTop="1">
      <c r="B2" s="1303" t="s">
        <v>346</v>
      </c>
      <c r="C2" s="1304" t="s">
        <v>521</v>
      </c>
      <c r="D2" s="1305"/>
      <c r="E2" s="1305"/>
      <c r="F2" s="1305"/>
      <c r="G2" s="1305"/>
      <c r="H2" s="1305"/>
      <c r="I2" s="1305"/>
      <c r="J2" s="1306"/>
      <c r="K2" s="542" t="s">
        <v>522</v>
      </c>
      <c r="L2" s="543"/>
      <c r="M2" s="543"/>
    </row>
    <row r="3" spans="2:13" s="100" customFormat="1" ht="12" customHeight="1" thickBot="1">
      <c r="B3" s="1303"/>
      <c r="C3" s="1307"/>
      <c r="D3" s="1308"/>
      <c r="E3" s="1308"/>
      <c r="F3" s="1308"/>
      <c r="G3" s="1308"/>
      <c r="H3" s="1308"/>
      <c r="I3" s="1308"/>
      <c r="J3" s="1309"/>
      <c r="K3" s="544" t="s">
        <v>523</v>
      </c>
      <c r="L3" s="545"/>
      <c r="M3" s="545"/>
    </row>
    <row r="4" spans="2:13" s="100" customFormat="1" ht="16.5" customHeight="1" thickBot="1" thickTop="1">
      <c r="B4" s="546"/>
      <c r="C4" s="1310" t="s">
        <v>524</v>
      </c>
      <c r="D4" s="1310"/>
      <c r="E4" s="1310"/>
      <c r="F4" s="1310"/>
      <c r="G4" s="1310"/>
      <c r="H4" s="1310"/>
      <c r="I4" s="1310"/>
      <c r="J4" s="1310"/>
      <c r="K4" s="543" t="s">
        <v>525</v>
      </c>
      <c r="L4" s="543"/>
      <c r="M4" s="543"/>
    </row>
    <row r="5" spans="1:13" s="548" customFormat="1" ht="16.5" customHeight="1">
      <c r="A5" s="547" t="s">
        <v>526</v>
      </c>
      <c r="B5" s="1311" t="s">
        <v>255</v>
      </c>
      <c r="C5" s="1311" t="s">
        <v>256</v>
      </c>
      <c r="D5" s="1311" t="s">
        <v>254</v>
      </c>
      <c r="E5" s="1313" t="s">
        <v>252</v>
      </c>
      <c r="F5" s="1293" t="s">
        <v>258</v>
      </c>
      <c r="G5" s="1316" t="s">
        <v>527</v>
      </c>
      <c r="H5" s="1317"/>
      <c r="I5" s="1318"/>
      <c r="J5" s="1319" t="s">
        <v>528</v>
      </c>
      <c r="K5" s="1291" t="s">
        <v>2</v>
      </c>
      <c r="L5" s="1293" t="s">
        <v>529</v>
      </c>
      <c r="M5" s="1294"/>
    </row>
    <row r="6" spans="1:13" s="548" customFormat="1" ht="16.5" customHeight="1" thickBot="1">
      <c r="A6" s="549" t="s">
        <v>530</v>
      </c>
      <c r="B6" s="1312"/>
      <c r="C6" s="1312"/>
      <c r="D6" s="1312"/>
      <c r="E6" s="1314"/>
      <c r="F6" s="1315"/>
      <c r="G6" s="550" t="s">
        <v>259</v>
      </c>
      <c r="H6" s="550" t="s">
        <v>260</v>
      </c>
      <c r="I6" s="551" t="s">
        <v>261</v>
      </c>
      <c r="J6" s="1320"/>
      <c r="K6" s="1292"/>
      <c r="L6" s="553" t="s">
        <v>2</v>
      </c>
      <c r="M6" s="552" t="s">
        <v>253</v>
      </c>
    </row>
    <row r="7" spans="1:13" s="100" customFormat="1" ht="15.75" customHeight="1">
      <c r="A7" s="80">
        <v>1</v>
      </c>
      <c r="B7" s="67" t="s">
        <v>326</v>
      </c>
      <c r="C7" s="554" t="s">
        <v>327</v>
      </c>
      <c r="D7" s="60" t="s">
        <v>295</v>
      </c>
      <c r="E7" s="555">
        <v>0.65</v>
      </c>
      <c r="F7" s="556">
        <v>15</v>
      </c>
      <c r="G7" s="557">
        <v>1</v>
      </c>
      <c r="H7" s="93">
        <v>55</v>
      </c>
      <c r="I7" s="557">
        <v>24</v>
      </c>
      <c r="J7" s="558">
        <f aca="true" t="shared" si="0" ref="J7:J43">(G7*3600+H7*60+I7)*E7</f>
        <v>4500.6</v>
      </c>
      <c r="K7" s="559">
        <v>100</v>
      </c>
      <c r="L7" s="560">
        <v>379</v>
      </c>
      <c r="M7" s="561">
        <v>22</v>
      </c>
    </row>
    <row r="8" spans="1:13" s="100" customFormat="1" ht="15.75" customHeight="1">
      <c r="A8" s="82">
        <v>2</v>
      </c>
      <c r="B8" s="65" t="s">
        <v>268</v>
      </c>
      <c r="C8" s="61" t="s">
        <v>292</v>
      </c>
      <c r="D8" s="62" t="s">
        <v>269</v>
      </c>
      <c r="E8" s="69">
        <v>0.83</v>
      </c>
      <c r="F8" s="562">
        <v>1</v>
      </c>
      <c r="G8" s="563">
        <v>1</v>
      </c>
      <c r="H8" s="37">
        <v>33</v>
      </c>
      <c r="I8" s="563">
        <v>24</v>
      </c>
      <c r="J8" s="564">
        <f t="shared" si="0"/>
        <v>4651.32</v>
      </c>
      <c r="K8" s="565">
        <v>99</v>
      </c>
      <c r="L8" s="566">
        <v>371</v>
      </c>
      <c r="M8" s="567">
        <v>23</v>
      </c>
    </row>
    <row r="9" spans="1:13" s="100" customFormat="1" ht="15.75" customHeight="1">
      <c r="A9" s="82">
        <v>3</v>
      </c>
      <c r="B9" s="64" t="s">
        <v>531</v>
      </c>
      <c r="C9" s="520" t="s">
        <v>532</v>
      </c>
      <c r="D9" s="62" t="s">
        <v>273</v>
      </c>
      <c r="E9" s="66">
        <v>0.67</v>
      </c>
      <c r="F9" s="562">
        <v>17</v>
      </c>
      <c r="G9" s="563">
        <v>1</v>
      </c>
      <c r="H9" s="37">
        <v>56</v>
      </c>
      <c r="I9" s="563">
        <v>22</v>
      </c>
      <c r="J9" s="564">
        <f t="shared" si="0"/>
        <v>4677.9400000000005</v>
      </c>
      <c r="K9" s="565">
        <v>98</v>
      </c>
      <c r="L9" s="566" t="s">
        <v>336</v>
      </c>
      <c r="M9" s="567" t="s">
        <v>336</v>
      </c>
    </row>
    <row r="10" spans="1:13" s="100" customFormat="1" ht="15.75" customHeight="1">
      <c r="A10" s="82">
        <v>4</v>
      </c>
      <c r="B10" s="64" t="s">
        <v>275</v>
      </c>
      <c r="C10" s="63" t="s">
        <v>294</v>
      </c>
      <c r="D10" s="62" t="s">
        <v>273</v>
      </c>
      <c r="E10" s="69">
        <v>0.77</v>
      </c>
      <c r="F10" s="562">
        <v>4</v>
      </c>
      <c r="G10" s="563">
        <v>1</v>
      </c>
      <c r="H10" s="37">
        <v>43</v>
      </c>
      <c r="I10" s="563">
        <v>21</v>
      </c>
      <c r="J10" s="564">
        <f t="shared" si="0"/>
        <v>4774.77</v>
      </c>
      <c r="K10" s="565">
        <v>97</v>
      </c>
      <c r="L10" s="566">
        <v>543</v>
      </c>
      <c r="M10" s="567">
        <v>3</v>
      </c>
    </row>
    <row r="11" spans="1:13" s="100" customFormat="1" ht="15.75" customHeight="1">
      <c r="A11" s="82">
        <v>5</v>
      </c>
      <c r="B11" s="64" t="s">
        <v>533</v>
      </c>
      <c r="C11" s="520" t="s">
        <v>329</v>
      </c>
      <c r="D11" s="62" t="s">
        <v>317</v>
      </c>
      <c r="E11" s="66">
        <v>0.66</v>
      </c>
      <c r="F11" s="562">
        <v>24</v>
      </c>
      <c r="G11" s="563">
        <v>2</v>
      </c>
      <c r="H11" s="37">
        <v>1</v>
      </c>
      <c r="I11" s="563">
        <v>45</v>
      </c>
      <c r="J11" s="564">
        <f t="shared" si="0"/>
        <v>4821.3</v>
      </c>
      <c r="K11" s="565">
        <v>96</v>
      </c>
      <c r="L11" s="566">
        <v>96</v>
      </c>
      <c r="M11" s="567">
        <v>34</v>
      </c>
    </row>
    <row r="12" spans="1:13" s="100" customFormat="1" ht="15.75" customHeight="1">
      <c r="A12" s="82">
        <v>6</v>
      </c>
      <c r="B12" s="68" t="s">
        <v>280</v>
      </c>
      <c r="C12" s="520" t="s">
        <v>320</v>
      </c>
      <c r="D12" s="62" t="s">
        <v>295</v>
      </c>
      <c r="E12" s="69">
        <v>0.69</v>
      </c>
      <c r="F12" s="562">
        <v>21</v>
      </c>
      <c r="G12" s="563">
        <v>1</v>
      </c>
      <c r="H12" s="37">
        <v>57</v>
      </c>
      <c r="I12" s="563">
        <v>39</v>
      </c>
      <c r="J12" s="564">
        <f t="shared" si="0"/>
        <v>4870.71</v>
      </c>
      <c r="K12" s="565">
        <v>95</v>
      </c>
      <c r="L12" s="566">
        <v>456</v>
      </c>
      <c r="M12" s="567">
        <v>16</v>
      </c>
    </row>
    <row r="13" spans="1:13" ht="15.75" customHeight="1">
      <c r="A13" s="82">
        <v>7</v>
      </c>
      <c r="B13" s="65" t="s">
        <v>285</v>
      </c>
      <c r="C13" s="63" t="s">
        <v>318</v>
      </c>
      <c r="D13" s="62" t="s">
        <v>319</v>
      </c>
      <c r="E13" s="69">
        <v>0.69</v>
      </c>
      <c r="F13" s="562">
        <v>22</v>
      </c>
      <c r="G13" s="563">
        <v>1</v>
      </c>
      <c r="H13" s="37">
        <v>58</v>
      </c>
      <c r="I13" s="563">
        <v>23</v>
      </c>
      <c r="J13" s="564">
        <f t="shared" si="0"/>
        <v>4901.07</v>
      </c>
      <c r="K13" s="565">
        <v>94</v>
      </c>
      <c r="L13" s="566">
        <v>426</v>
      </c>
      <c r="M13" s="567">
        <v>20</v>
      </c>
    </row>
    <row r="14" spans="1:13" s="100" customFormat="1" ht="15.75" customHeight="1">
      <c r="A14" s="82">
        <v>8</v>
      </c>
      <c r="B14" s="64" t="s">
        <v>297</v>
      </c>
      <c r="C14" s="61" t="s">
        <v>294</v>
      </c>
      <c r="D14" s="62" t="s">
        <v>295</v>
      </c>
      <c r="E14" s="70">
        <v>0.79</v>
      </c>
      <c r="F14" s="562">
        <v>5</v>
      </c>
      <c r="G14" s="563">
        <v>1</v>
      </c>
      <c r="H14" s="37">
        <v>43</v>
      </c>
      <c r="I14" s="563">
        <v>32</v>
      </c>
      <c r="J14" s="564">
        <f t="shared" si="0"/>
        <v>4907.4800000000005</v>
      </c>
      <c r="K14" s="565">
        <v>93</v>
      </c>
      <c r="L14" s="566">
        <v>533</v>
      </c>
      <c r="M14" s="567">
        <v>5</v>
      </c>
    </row>
    <row r="15" spans="1:13" ht="15.75" customHeight="1">
      <c r="A15" s="82">
        <v>9</v>
      </c>
      <c r="B15" s="568" t="s">
        <v>279</v>
      </c>
      <c r="C15" s="569" t="s">
        <v>313</v>
      </c>
      <c r="D15" s="570" t="s">
        <v>305</v>
      </c>
      <c r="E15" s="571">
        <v>0.7</v>
      </c>
      <c r="F15" s="562">
        <v>19</v>
      </c>
      <c r="G15" s="563">
        <v>1</v>
      </c>
      <c r="H15" s="37">
        <v>56</v>
      </c>
      <c r="I15" s="563">
        <v>53</v>
      </c>
      <c r="J15" s="564">
        <f t="shared" si="0"/>
        <v>4909.099999999999</v>
      </c>
      <c r="K15" s="565">
        <v>92</v>
      </c>
      <c r="L15" s="566">
        <v>380</v>
      </c>
      <c r="M15" s="567">
        <v>21</v>
      </c>
    </row>
    <row r="16" spans="1:13" s="100" customFormat="1" ht="15.75" customHeight="1">
      <c r="A16" s="82">
        <v>10</v>
      </c>
      <c r="B16" s="65" t="s">
        <v>304</v>
      </c>
      <c r="C16" s="61" t="s">
        <v>294</v>
      </c>
      <c r="D16" s="62" t="s">
        <v>305</v>
      </c>
      <c r="E16" s="70">
        <v>0.75</v>
      </c>
      <c r="F16" s="562">
        <v>8</v>
      </c>
      <c r="G16" s="563">
        <v>1</v>
      </c>
      <c r="H16" s="37">
        <v>49</v>
      </c>
      <c r="I16" s="563">
        <v>22</v>
      </c>
      <c r="J16" s="564">
        <f t="shared" si="0"/>
        <v>4921.5</v>
      </c>
      <c r="K16" s="565">
        <v>91</v>
      </c>
      <c r="L16" s="566">
        <v>455</v>
      </c>
      <c r="M16" s="567">
        <v>17</v>
      </c>
    </row>
    <row r="17" spans="1:13" s="100" customFormat="1" ht="15.75" customHeight="1">
      <c r="A17" s="82">
        <v>11</v>
      </c>
      <c r="B17" s="64" t="s">
        <v>534</v>
      </c>
      <c r="C17" s="61" t="s">
        <v>535</v>
      </c>
      <c r="D17" s="62" t="s">
        <v>536</v>
      </c>
      <c r="E17" s="69">
        <v>0.8</v>
      </c>
      <c r="F17" s="562">
        <v>3</v>
      </c>
      <c r="G17" s="572">
        <v>1</v>
      </c>
      <c r="H17" s="49">
        <v>42</v>
      </c>
      <c r="I17" s="572">
        <v>57</v>
      </c>
      <c r="J17" s="564">
        <f t="shared" si="0"/>
        <v>4941.6</v>
      </c>
      <c r="K17" s="565">
        <v>90</v>
      </c>
      <c r="L17" s="566" t="s">
        <v>336</v>
      </c>
      <c r="M17" s="567" t="s">
        <v>336</v>
      </c>
    </row>
    <row r="18" spans="1:13" s="100" customFormat="1" ht="15.75" customHeight="1">
      <c r="A18" s="82">
        <v>12</v>
      </c>
      <c r="B18" s="64" t="s">
        <v>286</v>
      </c>
      <c r="C18" s="61" t="s">
        <v>306</v>
      </c>
      <c r="D18" s="62" t="s">
        <v>281</v>
      </c>
      <c r="E18" s="69">
        <v>0.74</v>
      </c>
      <c r="F18" s="562">
        <v>11</v>
      </c>
      <c r="G18" s="563">
        <v>1</v>
      </c>
      <c r="H18" s="37">
        <v>51</v>
      </c>
      <c r="I18" s="563">
        <v>19</v>
      </c>
      <c r="J18" s="564">
        <f t="shared" si="0"/>
        <v>4942.46</v>
      </c>
      <c r="K18" s="565">
        <v>89</v>
      </c>
      <c r="L18" s="566">
        <v>539</v>
      </c>
      <c r="M18" s="567">
        <v>4</v>
      </c>
    </row>
    <row r="19" spans="1:13" ht="15.75" customHeight="1">
      <c r="A19" s="82">
        <v>13</v>
      </c>
      <c r="B19" s="64" t="s">
        <v>282</v>
      </c>
      <c r="C19" s="520" t="s">
        <v>330</v>
      </c>
      <c r="D19" s="62" t="s">
        <v>295</v>
      </c>
      <c r="E19" s="66">
        <v>0.65</v>
      </c>
      <c r="F19" s="562">
        <v>29</v>
      </c>
      <c r="G19" s="563">
        <v>2</v>
      </c>
      <c r="H19" s="37">
        <v>6</v>
      </c>
      <c r="I19" s="563">
        <v>45</v>
      </c>
      <c r="J19" s="564">
        <f t="shared" si="0"/>
        <v>4943.25</v>
      </c>
      <c r="K19" s="565">
        <v>88</v>
      </c>
      <c r="L19" s="566">
        <v>559</v>
      </c>
      <c r="M19" s="567">
        <v>1</v>
      </c>
    </row>
    <row r="20" spans="1:13" ht="15.75" customHeight="1">
      <c r="A20" s="82">
        <v>14</v>
      </c>
      <c r="B20" s="64" t="s">
        <v>441</v>
      </c>
      <c r="C20" s="61" t="s">
        <v>381</v>
      </c>
      <c r="D20" s="62" t="s">
        <v>382</v>
      </c>
      <c r="E20" s="69">
        <v>0.81</v>
      </c>
      <c r="F20" s="562">
        <v>2</v>
      </c>
      <c r="G20" s="563">
        <v>1</v>
      </c>
      <c r="H20" s="37">
        <v>42</v>
      </c>
      <c r="I20" s="563">
        <v>9</v>
      </c>
      <c r="J20" s="564">
        <f t="shared" si="0"/>
        <v>4964.490000000001</v>
      </c>
      <c r="K20" s="565">
        <v>87</v>
      </c>
      <c r="L20" s="566" t="s">
        <v>537</v>
      </c>
      <c r="M20" s="567" t="s">
        <v>537</v>
      </c>
    </row>
    <row r="21" spans="1:13" s="100" customFormat="1" ht="15.75" customHeight="1">
      <c r="A21" s="82">
        <v>15</v>
      </c>
      <c r="B21" s="65" t="s">
        <v>321</v>
      </c>
      <c r="C21" s="61" t="s">
        <v>322</v>
      </c>
      <c r="D21" s="62" t="s">
        <v>305</v>
      </c>
      <c r="E21" s="70">
        <v>0.68</v>
      </c>
      <c r="F21" s="562">
        <v>28</v>
      </c>
      <c r="G21" s="563">
        <v>2</v>
      </c>
      <c r="H21" s="37">
        <v>4</v>
      </c>
      <c r="I21" s="563">
        <v>7</v>
      </c>
      <c r="J21" s="573">
        <f t="shared" si="0"/>
        <v>5063.96</v>
      </c>
      <c r="K21" s="565">
        <v>86</v>
      </c>
      <c r="L21" s="566">
        <v>427</v>
      </c>
      <c r="M21" s="567">
        <v>19</v>
      </c>
    </row>
    <row r="22" spans="1:13" s="100" customFormat="1" ht="15.75" customHeight="1">
      <c r="A22" s="82">
        <v>16</v>
      </c>
      <c r="B22" s="64" t="s">
        <v>449</v>
      </c>
      <c r="C22" s="61" t="s">
        <v>450</v>
      </c>
      <c r="D22" s="62" t="s">
        <v>273</v>
      </c>
      <c r="E22" s="69">
        <v>0.8</v>
      </c>
      <c r="F22" s="562">
        <v>7</v>
      </c>
      <c r="G22" s="563">
        <v>1</v>
      </c>
      <c r="H22" s="37">
        <v>45</v>
      </c>
      <c r="I22" s="563">
        <v>30</v>
      </c>
      <c r="J22" s="573">
        <f t="shared" si="0"/>
        <v>5064</v>
      </c>
      <c r="K22" s="565">
        <v>85</v>
      </c>
      <c r="L22" s="566" t="s">
        <v>537</v>
      </c>
      <c r="M22" s="567" t="s">
        <v>537</v>
      </c>
    </row>
    <row r="23" spans="1:13" s="100" customFormat="1" ht="15.75" customHeight="1">
      <c r="A23" s="82">
        <v>17</v>
      </c>
      <c r="B23" s="64" t="s">
        <v>272</v>
      </c>
      <c r="C23" s="61" t="s">
        <v>294</v>
      </c>
      <c r="D23" s="62" t="s">
        <v>273</v>
      </c>
      <c r="E23" s="69">
        <v>0.75</v>
      </c>
      <c r="F23" s="562">
        <v>12</v>
      </c>
      <c r="G23" s="563">
        <v>1</v>
      </c>
      <c r="H23" s="37">
        <v>52</v>
      </c>
      <c r="I23" s="563">
        <v>42</v>
      </c>
      <c r="J23" s="564">
        <f t="shared" si="0"/>
        <v>5071.5</v>
      </c>
      <c r="K23" s="565">
        <v>84</v>
      </c>
      <c r="L23" s="566">
        <v>517</v>
      </c>
      <c r="M23" s="567">
        <v>7</v>
      </c>
    </row>
    <row r="24" spans="1:13" s="100" customFormat="1" ht="15.75" customHeight="1">
      <c r="A24" s="82">
        <v>18</v>
      </c>
      <c r="B24" s="64" t="s">
        <v>538</v>
      </c>
      <c r="C24" s="520" t="s">
        <v>322</v>
      </c>
      <c r="D24" s="62" t="s">
        <v>277</v>
      </c>
      <c r="E24" s="66">
        <v>0.65</v>
      </c>
      <c r="F24" s="562">
        <v>33</v>
      </c>
      <c r="G24" s="563">
        <v>2</v>
      </c>
      <c r="H24" s="37">
        <v>10</v>
      </c>
      <c r="I24" s="563">
        <v>24</v>
      </c>
      <c r="J24" s="564">
        <f t="shared" si="0"/>
        <v>5085.6</v>
      </c>
      <c r="K24" s="565">
        <v>83</v>
      </c>
      <c r="L24" s="566" t="s">
        <v>537</v>
      </c>
      <c r="M24" s="567" t="s">
        <v>537</v>
      </c>
    </row>
    <row r="25" spans="1:13" s="100" customFormat="1" ht="15.75" customHeight="1">
      <c r="A25" s="82">
        <v>19</v>
      </c>
      <c r="B25" s="65" t="s">
        <v>288</v>
      </c>
      <c r="C25" s="61" t="s">
        <v>289</v>
      </c>
      <c r="D25" s="62" t="s">
        <v>273</v>
      </c>
      <c r="E25" s="69">
        <v>0.81</v>
      </c>
      <c r="F25" s="562">
        <v>6</v>
      </c>
      <c r="G25" s="572">
        <v>1</v>
      </c>
      <c r="H25" s="37">
        <v>44</v>
      </c>
      <c r="I25" s="572">
        <v>42</v>
      </c>
      <c r="J25" s="564">
        <f t="shared" si="0"/>
        <v>5088.42</v>
      </c>
      <c r="K25" s="565">
        <v>82</v>
      </c>
      <c r="L25" s="566">
        <v>487</v>
      </c>
      <c r="M25" s="567">
        <v>15</v>
      </c>
    </row>
    <row r="26" spans="1:13" s="100" customFormat="1" ht="15.75" customHeight="1">
      <c r="A26" s="82">
        <v>20</v>
      </c>
      <c r="B26" s="64" t="s">
        <v>444</v>
      </c>
      <c r="C26" s="520" t="s">
        <v>445</v>
      </c>
      <c r="D26" s="62" t="s">
        <v>312</v>
      </c>
      <c r="E26" s="66">
        <v>0.62</v>
      </c>
      <c r="F26" s="562">
        <v>35</v>
      </c>
      <c r="G26" s="563">
        <v>2</v>
      </c>
      <c r="H26" s="37">
        <v>16</v>
      </c>
      <c r="I26" s="563">
        <v>49</v>
      </c>
      <c r="J26" s="564">
        <f t="shared" si="0"/>
        <v>5089.58</v>
      </c>
      <c r="K26" s="565">
        <v>81</v>
      </c>
      <c r="L26" s="574">
        <v>246</v>
      </c>
      <c r="M26" s="567">
        <v>28</v>
      </c>
    </row>
    <row r="27" spans="1:13" ht="15.75" customHeight="1">
      <c r="A27" s="82">
        <v>21</v>
      </c>
      <c r="B27" s="64" t="s">
        <v>271</v>
      </c>
      <c r="C27" s="61" t="s">
        <v>294</v>
      </c>
      <c r="D27" s="62" t="s">
        <v>295</v>
      </c>
      <c r="E27" s="70">
        <v>0.77</v>
      </c>
      <c r="F27" s="562">
        <v>9</v>
      </c>
      <c r="G27" s="563">
        <v>1</v>
      </c>
      <c r="H27" s="37">
        <v>50</v>
      </c>
      <c r="I27" s="563">
        <v>17</v>
      </c>
      <c r="J27" s="564">
        <f t="shared" si="0"/>
        <v>5095.09</v>
      </c>
      <c r="K27" s="565">
        <v>80</v>
      </c>
      <c r="L27" s="574">
        <v>545</v>
      </c>
      <c r="M27" s="567">
        <v>2</v>
      </c>
    </row>
    <row r="28" spans="1:13" s="100" customFormat="1" ht="15.75" customHeight="1">
      <c r="A28" s="82">
        <v>22</v>
      </c>
      <c r="B28" s="68" t="s">
        <v>443</v>
      </c>
      <c r="C28" s="62" t="s">
        <v>294</v>
      </c>
      <c r="D28" s="575" t="s">
        <v>281</v>
      </c>
      <c r="E28" s="70">
        <v>0.74</v>
      </c>
      <c r="F28" s="562">
        <v>13</v>
      </c>
      <c r="G28" s="563">
        <v>1</v>
      </c>
      <c r="H28" s="37">
        <v>55</v>
      </c>
      <c r="I28" s="563">
        <v>5</v>
      </c>
      <c r="J28" s="564">
        <f t="shared" si="0"/>
        <v>5109.7</v>
      </c>
      <c r="K28" s="565">
        <v>79</v>
      </c>
      <c r="L28" s="574">
        <v>158</v>
      </c>
      <c r="M28" s="567">
        <v>32</v>
      </c>
    </row>
    <row r="29" spans="1:13" ht="15.75" customHeight="1">
      <c r="A29" s="82">
        <v>23</v>
      </c>
      <c r="B29" s="64" t="s">
        <v>278</v>
      </c>
      <c r="C29" s="61" t="s">
        <v>309</v>
      </c>
      <c r="D29" s="62" t="s">
        <v>295</v>
      </c>
      <c r="E29" s="70">
        <v>0.71</v>
      </c>
      <c r="F29" s="562">
        <v>23</v>
      </c>
      <c r="G29" s="563">
        <v>2</v>
      </c>
      <c r="H29" s="37">
        <v>0</v>
      </c>
      <c r="I29" s="563">
        <v>1</v>
      </c>
      <c r="J29" s="564">
        <f t="shared" si="0"/>
        <v>5112.71</v>
      </c>
      <c r="K29" s="565">
        <v>78</v>
      </c>
      <c r="L29" s="576">
        <v>494</v>
      </c>
      <c r="M29" s="567">
        <v>13</v>
      </c>
    </row>
    <row r="30" spans="1:13" ht="15.75" customHeight="1">
      <c r="A30" s="82">
        <v>24</v>
      </c>
      <c r="B30" s="64" t="s">
        <v>276</v>
      </c>
      <c r="C30" s="520" t="s">
        <v>308</v>
      </c>
      <c r="D30" s="62" t="s">
        <v>277</v>
      </c>
      <c r="E30" s="66">
        <v>0.7</v>
      </c>
      <c r="F30" s="562">
        <v>25</v>
      </c>
      <c r="G30" s="563">
        <v>2</v>
      </c>
      <c r="H30" s="37">
        <v>1</v>
      </c>
      <c r="I30" s="563">
        <v>46</v>
      </c>
      <c r="J30" s="564">
        <f t="shared" si="0"/>
        <v>5114.2</v>
      </c>
      <c r="K30" s="565">
        <v>77</v>
      </c>
      <c r="L30" s="577">
        <v>441</v>
      </c>
      <c r="M30" s="567">
        <v>18</v>
      </c>
    </row>
    <row r="31" spans="1:13" s="100" customFormat="1" ht="15.75" customHeight="1">
      <c r="A31" s="82">
        <v>25</v>
      </c>
      <c r="B31" s="64" t="s">
        <v>539</v>
      </c>
      <c r="C31" s="61" t="s">
        <v>540</v>
      </c>
      <c r="D31" s="62" t="s">
        <v>273</v>
      </c>
      <c r="E31" s="69">
        <v>0.7</v>
      </c>
      <c r="F31" s="562">
        <v>26</v>
      </c>
      <c r="G31" s="563">
        <v>2</v>
      </c>
      <c r="H31" s="37">
        <v>3</v>
      </c>
      <c r="I31" s="563">
        <v>28</v>
      </c>
      <c r="J31" s="564">
        <f t="shared" si="0"/>
        <v>5185.599999999999</v>
      </c>
      <c r="K31" s="565">
        <v>76</v>
      </c>
      <c r="L31" s="566" t="s">
        <v>389</v>
      </c>
      <c r="M31" s="567" t="s">
        <v>389</v>
      </c>
    </row>
    <row r="32" spans="1:13" s="100" customFormat="1" ht="15.75" customHeight="1">
      <c r="A32" s="82">
        <v>26</v>
      </c>
      <c r="B32" s="64" t="s">
        <v>302</v>
      </c>
      <c r="C32" s="61" t="s">
        <v>303</v>
      </c>
      <c r="D32" s="62" t="s">
        <v>295</v>
      </c>
      <c r="E32" s="578">
        <v>0.76</v>
      </c>
      <c r="F32" s="562">
        <v>14</v>
      </c>
      <c r="G32" s="572">
        <v>1</v>
      </c>
      <c r="H32" s="49">
        <v>55</v>
      </c>
      <c r="I32" s="572">
        <v>17</v>
      </c>
      <c r="J32" s="564">
        <f t="shared" si="0"/>
        <v>5256.92</v>
      </c>
      <c r="K32" s="565">
        <v>75</v>
      </c>
      <c r="L32" s="577">
        <v>521</v>
      </c>
      <c r="M32" s="567">
        <v>6</v>
      </c>
    </row>
    <row r="33" spans="1:13" ht="15.75" customHeight="1">
      <c r="A33" s="82">
        <v>27</v>
      </c>
      <c r="B33" s="64" t="s">
        <v>541</v>
      </c>
      <c r="C33" s="61" t="s">
        <v>542</v>
      </c>
      <c r="D33" s="62" t="s">
        <v>295</v>
      </c>
      <c r="E33" s="69">
        <v>0.69</v>
      </c>
      <c r="F33" s="562">
        <v>30</v>
      </c>
      <c r="G33" s="563">
        <v>2</v>
      </c>
      <c r="H33" s="37">
        <v>7</v>
      </c>
      <c r="I33" s="563">
        <v>13</v>
      </c>
      <c r="J33" s="564">
        <f t="shared" si="0"/>
        <v>5266.7699999999995</v>
      </c>
      <c r="K33" s="565">
        <v>74</v>
      </c>
      <c r="L33" s="577">
        <v>74</v>
      </c>
      <c r="M33" s="579">
        <v>39</v>
      </c>
    </row>
    <row r="34" spans="1:13" s="100" customFormat="1" ht="15.75" customHeight="1">
      <c r="A34" s="82">
        <v>28</v>
      </c>
      <c r="B34" s="64" t="s">
        <v>310</v>
      </c>
      <c r="C34" s="61" t="s">
        <v>311</v>
      </c>
      <c r="D34" s="62" t="s">
        <v>312</v>
      </c>
      <c r="E34" s="69">
        <v>0.71</v>
      </c>
      <c r="F34" s="562">
        <v>27</v>
      </c>
      <c r="G34" s="563">
        <v>2</v>
      </c>
      <c r="H34" s="37">
        <v>3</v>
      </c>
      <c r="I34" s="563">
        <v>38</v>
      </c>
      <c r="J34" s="564">
        <f t="shared" si="0"/>
        <v>5266.78</v>
      </c>
      <c r="K34" s="565">
        <v>73</v>
      </c>
      <c r="L34" s="577">
        <v>512</v>
      </c>
      <c r="M34" s="579">
        <v>8</v>
      </c>
    </row>
    <row r="35" spans="1:13" s="100" customFormat="1" ht="15.75" customHeight="1">
      <c r="A35" s="82">
        <v>29</v>
      </c>
      <c r="B35" s="65" t="s">
        <v>270</v>
      </c>
      <c r="C35" s="520" t="s">
        <v>296</v>
      </c>
      <c r="D35" s="62" t="s">
        <v>295</v>
      </c>
      <c r="E35" s="66">
        <v>0.8</v>
      </c>
      <c r="F35" s="562">
        <v>10</v>
      </c>
      <c r="G35" s="563">
        <v>1</v>
      </c>
      <c r="H35" s="37">
        <v>50</v>
      </c>
      <c r="I35" s="563">
        <v>36</v>
      </c>
      <c r="J35" s="564">
        <f t="shared" si="0"/>
        <v>5308.8</v>
      </c>
      <c r="K35" s="565">
        <v>72</v>
      </c>
      <c r="L35" s="577">
        <v>504</v>
      </c>
      <c r="M35" s="579">
        <v>11</v>
      </c>
    </row>
    <row r="36" spans="1:13" s="100" customFormat="1" ht="15.75" customHeight="1">
      <c r="A36" s="82">
        <v>30</v>
      </c>
      <c r="B36" s="580" t="s">
        <v>283</v>
      </c>
      <c r="C36" s="581" t="s">
        <v>284</v>
      </c>
      <c r="D36" s="582" t="s">
        <v>317</v>
      </c>
      <c r="E36" s="583">
        <v>0.69</v>
      </c>
      <c r="F36" s="562">
        <v>31</v>
      </c>
      <c r="G36" s="563">
        <v>2</v>
      </c>
      <c r="H36" s="37">
        <v>9</v>
      </c>
      <c r="I36" s="563">
        <v>14</v>
      </c>
      <c r="J36" s="564">
        <f t="shared" si="0"/>
        <v>5350.259999999999</v>
      </c>
      <c r="K36" s="565">
        <v>71</v>
      </c>
      <c r="L36" s="577">
        <v>255</v>
      </c>
      <c r="M36" s="579">
        <v>27</v>
      </c>
    </row>
    <row r="37" spans="1:13" s="100" customFormat="1" ht="15.75" customHeight="1">
      <c r="A37" s="82">
        <v>31</v>
      </c>
      <c r="B37" s="65" t="s">
        <v>274</v>
      </c>
      <c r="C37" s="520" t="s">
        <v>300</v>
      </c>
      <c r="D37" s="62" t="s">
        <v>301</v>
      </c>
      <c r="E37" s="584">
        <v>0.77</v>
      </c>
      <c r="F37" s="562">
        <v>16</v>
      </c>
      <c r="G37" s="563">
        <v>1</v>
      </c>
      <c r="H37" s="37">
        <v>56</v>
      </c>
      <c r="I37" s="563">
        <v>16</v>
      </c>
      <c r="J37" s="564">
        <f t="shared" si="0"/>
        <v>5371.52</v>
      </c>
      <c r="K37" s="565">
        <v>70</v>
      </c>
      <c r="L37" s="577">
        <v>335</v>
      </c>
      <c r="M37" s="579">
        <v>25</v>
      </c>
    </row>
    <row r="38" spans="1:13" s="100" customFormat="1" ht="15.75" customHeight="1">
      <c r="A38" s="82">
        <v>32</v>
      </c>
      <c r="B38" s="64" t="s">
        <v>333</v>
      </c>
      <c r="C38" s="61" t="s">
        <v>294</v>
      </c>
      <c r="D38" s="62" t="s">
        <v>295</v>
      </c>
      <c r="E38" s="69">
        <v>0.78</v>
      </c>
      <c r="F38" s="562">
        <v>18</v>
      </c>
      <c r="G38" s="563">
        <v>1</v>
      </c>
      <c r="H38" s="37">
        <v>56</v>
      </c>
      <c r="I38" s="563">
        <v>37</v>
      </c>
      <c r="J38" s="564">
        <f t="shared" si="0"/>
        <v>5457.66</v>
      </c>
      <c r="K38" s="565">
        <v>69</v>
      </c>
      <c r="L38" s="585">
        <v>489</v>
      </c>
      <c r="M38" s="579">
        <v>14</v>
      </c>
    </row>
    <row r="39" spans="1:13" s="100" customFormat="1" ht="15.75" customHeight="1">
      <c r="A39" s="82">
        <v>33</v>
      </c>
      <c r="B39" s="64" t="s">
        <v>543</v>
      </c>
      <c r="C39" s="61" t="s">
        <v>544</v>
      </c>
      <c r="D39" s="62" t="s">
        <v>281</v>
      </c>
      <c r="E39" s="69">
        <v>0.69</v>
      </c>
      <c r="F39" s="562">
        <v>34</v>
      </c>
      <c r="G39" s="563">
        <v>2</v>
      </c>
      <c r="H39" s="37">
        <v>13</v>
      </c>
      <c r="I39" s="563">
        <v>33</v>
      </c>
      <c r="J39" s="564">
        <f t="shared" si="0"/>
        <v>5528.969999999999</v>
      </c>
      <c r="K39" s="565">
        <v>68</v>
      </c>
      <c r="L39" s="566">
        <v>68</v>
      </c>
      <c r="M39" s="567">
        <v>40</v>
      </c>
    </row>
    <row r="40" spans="1:13" s="100" customFormat="1" ht="15.75" customHeight="1">
      <c r="A40" s="82">
        <v>34</v>
      </c>
      <c r="B40" s="64" t="s">
        <v>307</v>
      </c>
      <c r="C40" s="61" t="s">
        <v>308</v>
      </c>
      <c r="D40" s="62" t="s">
        <v>273</v>
      </c>
      <c r="E40" s="584">
        <v>0.73</v>
      </c>
      <c r="F40" s="562">
        <v>32</v>
      </c>
      <c r="G40" s="572">
        <v>2</v>
      </c>
      <c r="H40" s="37">
        <v>9</v>
      </c>
      <c r="I40" s="572">
        <v>26</v>
      </c>
      <c r="J40" s="564">
        <f t="shared" si="0"/>
        <v>5669.18</v>
      </c>
      <c r="K40" s="565">
        <v>67</v>
      </c>
      <c r="L40" s="566">
        <v>511</v>
      </c>
      <c r="M40" s="567">
        <v>10</v>
      </c>
    </row>
    <row r="41" spans="1:13" s="100" customFormat="1" ht="15.75" customHeight="1">
      <c r="A41" s="82">
        <v>35</v>
      </c>
      <c r="B41" s="64" t="s">
        <v>293</v>
      </c>
      <c r="C41" s="61" t="s">
        <v>294</v>
      </c>
      <c r="D41" s="62" t="s">
        <v>295</v>
      </c>
      <c r="E41" s="586">
        <v>0.81</v>
      </c>
      <c r="F41" s="587">
        <v>20</v>
      </c>
      <c r="G41" s="563">
        <v>1</v>
      </c>
      <c r="H41" s="37">
        <v>56</v>
      </c>
      <c r="I41" s="563">
        <v>59</v>
      </c>
      <c r="J41" s="564">
        <f t="shared" si="0"/>
        <v>5685.39</v>
      </c>
      <c r="K41" s="565">
        <v>66</v>
      </c>
      <c r="L41" s="574">
        <v>501</v>
      </c>
      <c r="M41" s="567">
        <v>12</v>
      </c>
    </row>
    <row r="42" spans="1:13" s="100" customFormat="1" ht="15.75" customHeight="1">
      <c r="A42" s="82">
        <v>36</v>
      </c>
      <c r="B42" s="68" t="s">
        <v>498</v>
      </c>
      <c r="C42" s="61" t="s">
        <v>499</v>
      </c>
      <c r="D42" s="62" t="s">
        <v>301</v>
      </c>
      <c r="E42" s="588">
        <v>0.69</v>
      </c>
      <c r="F42" s="562">
        <v>36</v>
      </c>
      <c r="G42" s="572">
        <v>2</v>
      </c>
      <c r="H42" s="37">
        <v>37</v>
      </c>
      <c r="I42" s="572">
        <v>14</v>
      </c>
      <c r="J42" s="564">
        <f t="shared" si="0"/>
        <v>6509.459999999999</v>
      </c>
      <c r="K42" s="565">
        <v>65</v>
      </c>
      <c r="L42" s="574">
        <v>65</v>
      </c>
      <c r="M42" s="567">
        <v>41</v>
      </c>
    </row>
    <row r="43" spans="1:13" s="100" customFormat="1" ht="15.75" customHeight="1">
      <c r="A43" s="82">
        <v>37</v>
      </c>
      <c r="B43" s="64" t="s">
        <v>487</v>
      </c>
      <c r="C43" s="520" t="s">
        <v>488</v>
      </c>
      <c r="D43" s="62" t="s">
        <v>273</v>
      </c>
      <c r="E43" s="588">
        <v>0.68</v>
      </c>
      <c r="F43" s="562">
        <v>37</v>
      </c>
      <c r="G43" s="563">
        <v>2</v>
      </c>
      <c r="H43" s="37">
        <v>42</v>
      </c>
      <c r="I43" s="572">
        <v>47</v>
      </c>
      <c r="J43" s="564">
        <f t="shared" si="0"/>
        <v>6641.56</v>
      </c>
      <c r="K43" s="565">
        <v>64</v>
      </c>
      <c r="L43" s="574">
        <v>146</v>
      </c>
      <c r="M43" s="567">
        <v>33</v>
      </c>
    </row>
    <row r="44" spans="1:13" s="100" customFormat="1" ht="15.75" customHeight="1">
      <c r="A44" s="82">
        <v>38</v>
      </c>
      <c r="B44" s="64" t="s">
        <v>298</v>
      </c>
      <c r="C44" s="520" t="s">
        <v>299</v>
      </c>
      <c r="D44" s="62" t="s">
        <v>295</v>
      </c>
      <c r="E44" s="588">
        <v>0.77</v>
      </c>
      <c r="F44" s="562"/>
      <c r="G44" s="563"/>
      <c r="H44" s="589"/>
      <c r="I44" s="563"/>
      <c r="J44" s="590" t="s">
        <v>545</v>
      </c>
      <c r="K44" s="565">
        <v>63</v>
      </c>
      <c r="L44" s="591">
        <v>224</v>
      </c>
      <c r="M44" s="567">
        <v>29</v>
      </c>
    </row>
    <row r="45" spans="1:13" s="100" customFormat="1" ht="15.75" customHeight="1">
      <c r="A45" s="82">
        <v>39</v>
      </c>
      <c r="B45" s="68" t="s">
        <v>323</v>
      </c>
      <c r="C45" s="61" t="s">
        <v>324</v>
      </c>
      <c r="D45" s="62" t="s">
        <v>546</v>
      </c>
      <c r="E45" s="584">
        <v>0.68</v>
      </c>
      <c r="F45" s="562"/>
      <c r="G45" s="572"/>
      <c r="H45" s="49"/>
      <c r="I45" s="572"/>
      <c r="J45" s="590" t="s">
        <v>547</v>
      </c>
      <c r="K45" s="565"/>
      <c r="L45" s="574">
        <v>80</v>
      </c>
      <c r="M45" s="567">
        <v>36</v>
      </c>
    </row>
    <row r="46" spans="1:13" ht="15.75" customHeight="1">
      <c r="A46" s="82">
        <v>40</v>
      </c>
      <c r="B46" s="64" t="s">
        <v>548</v>
      </c>
      <c r="C46" s="61" t="s">
        <v>549</v>
      </c>
      <c r="D46" s="62" t="s">
        <v>281</v>
      </c>
      <c r="E46" s="586">
        <v>0.67</v>
      </c>
      <c r="F46" s="562"/>
      <c r="G46" s="563"/>
      <c r="H46" s="37"/>
      <c r="I46" s="563"/>
      <c r="J46" s="590" t="s">
        <v>547</v>
      </c>
      <c r="K46" s="565"/>
      <c r="L46" s="566">
        <v>0</v>
      </c>
      <c r="M46" s="567" t="s">
        <v>389</v>
      </c>
    </row>
    <row r="47" spans="1:13" s="100" customFormat="1" ht="15.75" customHeight="1">
      <c r="A47" s="82">
        <v>41</v>
      </c>
      <c r="B47" s="64" t="s">
        <v>334</v>
      </c>
      <c r="C47" s="520" t="s">
        <v>329</v>
      </c>
      <c r="D47" s="62" t="s">
        <v>295</v>
      </c>
      <c r="E47" s="588">
        <v>0.64</v>
      </c>
      <c r="F47" s="562"/>
      <c r="G47" s="563"/>
      <c r="H47" s="37"/>
      <c r="I47" s="563"/>
      <c r="J47" s="590" t="s">
        <v>547</v>
      </c>
      <c r="K47" s="565"/>
      <c r="L47" s="566">
        <v>90</v>
      </c>
      <c r="M47" s="567">
        <v>35</v>
      </c>
    </row>
    <row r="48" spans="1:13" s="100" customFormat="1" ht="15.75" customHeight="1">
      <c r="A48" s="82">
        <v>42</v>
      </c>
      <c r="B48" s="64" t="s">
        <v>332</v>
      </c>
      <c r="C48" s="520" t="s">
        <v>329</v>
      </c>
      <c r="D48" s="62" t="s">
        <v>269</v>
      </c>
      <c r="E48" s="588">
        <v>0.62</v>
      </c>
      <c r="F48" s="562"/>
      <c r="G48" s="563"/>
      <c r="H48" s="563"/>
      <c r="I48" s="563"/>
      <c r="J48" s="590" t="s">
        <v>547</v>
      </c>
      <c r="K48" s="565"/>
      <c r="L48" s="566">
        <v>170</v>
      </c>
      <c r="M48" s="567">
        <v>30</v>
      </c>
    </row>
    <row r="49" spans="1:13" ht="15.75" customHeight="1">
      <c r="A49" s="82">
        <v>43</v>
      </c>
      <c r="B49" s="64" t="s">
        <v>331</v>
      </c>
      <c r="C49" s="520" t="s">
        <v>327</v>
      </c>
      <c r="D49" s="62" t="s">
        <v>277</v>
      </c>
      <c r="E49" s="588">
        <v>0.62</v>
      </c>
      <c r="F49" s="562"/>
      <c r="G49" s="563"/>
      <c r="H49" s="589"/>
      <c r="I49" s="563"/>
      <c r="J49" s="590" t="s">
        <v>550</v>
      </c>
      <c r="K49" s="565">
        <v>81</v>
      </c>
      <c r="L49" s="574">
        <v>511</v>
      </c>
      <c r="M49" s="567">
        <v>9</v>
      </c>
    </row>
    <row r="50" spans="1:13" s="100" customFormat="1" ht="15.75" customHeight="1">
      <c r="A50" s="82"/>
      <c r="B50" s="64"/>
      <c r="C50" s="520"/>
      <c r="D50" s="62"/>
      <c r="E50" s="588"/>
      <c r="F50" s="562"/>
      <c r="G50" s="563"/>
      <c r="H50" s="589"/>
      <c r="I50" s="563"/>
      <c r="J50" s="564"/>
      <c r="K50" s="592"/>
      <c r="L50" s="593"/>
      <c r="M50" s="594"/>
    </row>
    <row r="51" spans="1:13" s="100" customFormat="1" ht="15.75" customHeight="1" thickBot="1">
      <c r="A51" s="82"/>
      <c r="B51" s="64"/>
      <c r="C51" s="520"/>
      <c r="D51" s="62"/>
      <c r="E51" s="588"/>
      <c r="F51" s="562"/>
      <c r="G51" s="563"/>
      <c r="H51" s="589"/>
      <c r="I51" s="563"/>
      <c r="J51" s="564"/>
      <c r="K51" s="565"/>
      <c r="L51" s="566"/>
      <c r="M51" s="567"/>
    </row>
    <row r="52" spans="1:13" s="100" customFormat="1" ht="15.75" customHeight="1" thickBot="1">
      <c r="A52" s="595"/>
      <c r="B52" s="1295" t="s">
        <v>551</v>
      </c>
      <c r="C52" s="1295"/>
      <c r="D52" s="1295"/>
      <c r="E52" s="1296"/>
      <c r="F52" s="1297" t="s">
        <v>552</v>
      </c>
      <c r="G52" s="1298"/>
      <c r="H52" s="1298"/>
      <c r="I52" s="1298"/>
      <c r="J52" s="1298"/>
      <c r="K52" s="1298"/>
      <c r="L52" s="1298"/>
      <c r="M52" s="1299"/>
    </row>
    <row r="53" spans="1:13" s="100" customFormat="1" ht="15.75" customHeight="1" thickTop="1">
      <c r="A53" s="596" t="s">
        <v>553</v>
      </c>
      <c r="B53" s="1280" t="s">
        <v>554</v>
      </c>
      <c r="C53" s="1281"/>
      <c r="D53" s="1281"/>
      <c r="E53" s="1282"/>
      <c r="F53" s="1300" t="s">
        <v>555</v>
      </c>
      <c r="G53" s="1301"/>
      <c r="H53" s="1301"/>
      <c r="I53" s="1301"/>
      <c r="J53" s="1301"/>
      <c r="K53" s="1301"/>
      <c r="L53" s="1301"/>
      <c r="M53" s="1302"/>
    </row>
    <row r="54" spans="1:13" s="100" customFormat="1" ht="15.75" customHeight="1" thickBot="1">
      <c r="A54" s="597" t="s">
        <v>556</v>
      </c>
      <c r="B54" s="1280" t="s">
        <v>557</v>
      </c>
      <c r="C54" s="1281"/>
      <c r="D54" s="1281"/>
      <c r="E54" s="1282"/>
      <c r="F54" s="1283" t="s">
        <v>558</v>
      </c>
      <c r="G54" s="1284"/>
      <c r="H54" s="1284"/>
      <c r="I54" s="1284"/>
      <c r="J54" s="1284"/>
      <c r="K54" s="1284"/>
      <c r="L54" s="1284"/>
      <c r="M54" s="1285"/>
    </row>
    <row r="55" spans="1:13" s="100" customFormat="1" ht="15.75" customHeight="1" thickBot="1" thickTop="1">
      <c r="A55" s="598"/>
      <c r="B55" s="1286" t="s">
        <v>559</v>
      </c>
      <c r="C55" s="1286"/>
      <c r="D55" s="1286"/>
      <c r="E55" s="1287"/>
      <c r="F55" s="1288" t="s">
        <v>560</v>
      </c>
      <c r="G55" s="1289"/>
      <c r="H55" s="1289"/>
      <c r="I55" s="1289"/>
      <c r="J55" s="1289"/>
      <c r="K55" s="1289"/>
      <c r="L55" s="1289"/>
      <c r="M55" s="1290"/>
    </row>
  </sheetData>
  <sheetProtection/>
  <mergeCells count="20">
    <mergeCell ref="B2:B3"/>
    <mergeCell ref="C2:J3"/>
    <mergeCell ref="C4:J4"/>
    <mergeCell ref="B5:B6"/>
    <mergeCell ref="C5:C6"/>
    <mergeCell ref="D5:D6"/>
    <mergeCell ref="E5:E6"/>
    <mergeCell ref="F5:F6"/>
    <mergeCell ref="G5:I5"/>
    <mergeCell ref="J5:J6"/>
    <mergeCell ref="B54:E54"/>
    <mergeCell ref="F54:M54"/>
    <mergeCell ref="B55:E55"/>
    <mergeCell ref="F55:M55"/>
    <mergeCell ref="K5:K6"/>
    <mergeCell ref="L5:M5"/>
    <mergeCell ref="B52:E52"/>
    <mergeCell ref="F52:M52"/>
    <mergeCell ref="B53:E53"/>
    <mergeCell ref="F53:M53"/>
  </mergeCells>
  <printOptions horizontalCentered="1" verticalCentered="1"/>
  <pageMargins left="0" right="0" top="0" bottom="0" header="0" footer="0"/>
  <pageSetup horizontalDpi="360" verticalDpi="360" orientation="portrait" paperSize="9" r:id="rId1"/>
</worksheet>
</file>

<file path=xl/worksheets/sheet8.xml><?xml version="1.0" encoding="utf-8"?>
<worksheet xmlns="http://schemas.openxmlformats.org/spreadsheetml/2006/main" xmlns:r="http://schemas.openxmlformats.org/officeDocument/2006/relationships">
  <dimension ref="A2:AD56"/>
  <sheetViews>
    <sheetView view="pageBreakPreview" zoomScale="45" zoomScaleNormal="75" zoomScaleSheetLayoutView="45" zoomScalePageLayoutView="0" workbookViewId="0" topLeftCell="A2">
      <selection activeCell="O33" sqref="O33"/>
    </sheetView>
  </sheetViews>
  <sheetFormatPr defaultColWidth="9.00390625" defaultRowHeight="13.5"/>
  <cols>
    <col min="1" max="1" width="11.875" style="1" customWidth="1"/>
    <col min="2" max="2" width="42.00390625" style="1" customWidth="1"/>
    <col min="3" max="3" width="18.625" style="1" customWidth="1"/>
    <col min="4" max="4" width="16.625" style="1" customWidth="1"/>
    <col min="5" max="5" width="17.125" style="1" customWidth="1"/>
    <col min="6" max="6" width="14.875" style="1" customWidth="1"/>
    <col min="7" max="7" width="14.375" style="1" customWidth="1"/>
    <col min="8" max="8" width="15.375" style="1" customWidth="1"/>
    <col min="9" max="9" width="15.625" style="1" customWidth="1"/>
    <col min="10" max="10" width="27.875" style="1" customWidth="1"/>
    <col min="11" max="11" width="17.125" style="1" customWidth="1"/>
    <col min="12" max="12" width="19.625" style="1" customWidth="1"/>
    <col min="13" max="13" width="16.625" style="1" customWidth="1"/>
    <col min="14" max="16384" width="9.00390625" style="1" customWidth="1"/>
  </cols>
  <sheetData>
    <row r="1" ht="7.5" customHeight="1" hidden="1" thickBot="1"/>
    <row r="2" spans="1:11" ht="42.75" customHeight="1">
      <c r="A2" s="599"/>
      <c r="B2" s="1325" t="s">
        <v>346</v>
      </c>
      <c r="C2" s="1326" t="s">
        <v>561</v>
      </c>
      <c r="D2" s="1327"/>
      <c r="E2" s="1327"/>
      <c r="F2" s="1327"/>
      <c r="G2" s="1327"/>
      <c r="H2" s="1327"/>
      <c r="I2" s="1327"/>
      <c r="J2" s="1328"/>
      <c r="K2" s="600" t="s">
        <v>562</v>
      </c>
    </row>
    <row r="3" spans="1:11" s="100" customFormat="1" ht="39.75" customHeight="1" thickBot="1">
      <c r="A3" s="599"/>
      <c r="B3" s="1325"/>
      <c r="C3" s="1329"/>
      <c r="D3" s="1330"/>
      <c r="E3" s="1330"/>
      <c r="F3" s="1330"/>
      <c r="G3" s="1330"/>
      <c r="H3" s="1330"/>
      <c r="I3" s="1330"/>
      <c r="J3" s="1331"/>
      <c r="K3" s="601" t="s">
        <v>563</v>
      </c>
    </row>
    <row r="4" spans="1:11" s="100" customFormat="1" ht="30" customHeight="1" thickBot="1">
      <c r="A4" s="602"/>
      <c r="B4" s="603"/>
      <c r="C4" s="1332" t="s">
        <v>564</v>
      </c>
      <c r="D4" s="1332"/>
      <c r="E4" s="1332"/>
      <c r="F4" s="1332"/>
      <c r="G4" s="1332"/>
      <c r="H4" s="1332"/>
      <c r="I4" s="1332"/>
      <c r="J4" s="1332"/>
      <c r="K4" s="603" t="s">
        <v>565</v>
      </c>
    </row>
    <row r="5" spans="1:13" s="100" customFormat="1" ht="27" customHeight="1">
      <c r="A5" s="604" t="s">
        <v>257</v>
      </c>
      <c r="B5" s="1333" t="s">
        <v>255</v>
      </c>
      <c r="C5" s="1333" t="s">
        <v>256</v>
      </c>
      <c r="D5" s="1333" t="s">
        <v>254</v>
      </c>
      <c r="E5" s="1335" t="s">
        <v>252</v>
      </c>
      <c r="F5" s="1323" t="s">
        <v>258</v>
      </c>
      <c r="G5" s="1338" t="s">
        <v>527</v>
      </c>
      <c r="H5" s="1338"/>
      <c r="I5" s="1338"/>
      <c r="J5" s="1339" t="s">
        <v>528</v>
      </c>
      <c r="K5" s="1321" t="s">
        <v>2</v>
      </c>
      <c r="L5" s="1323" t="s">
        <v>566</v>
      </c>
      <c r="M5" s="1324"/>
    </row>
    <row r="6" spans="1:13" s="100" customFormat="1" ht="22.5" customHeight="1" thickBot="1">
      <c r="A6" s="605" t="s">
        <v>253</v>
      </c>
      <c r="B6" s="1334"/>
      <c r="C6" s="1334"/>
      <c r="D6" s="1334"/>
      <c r="E6" s="1336"/>
      <c r="F6" s="1337"/>
      <c r="G6" s="606" t="s">
        <v>259</v>
      </c>
      <c r="H6" s="606" t="s">
        <v>260</v>
      </c>
      <c r="I6" s="606" t="s">
        <v>261</v>
      </c>
      <c r="J6" s="1340"/>
      <c r="K6" s="1322"/>
      <c r="L6" s="607" t="s">
        <v>2</v>
      </c>
      <c r="M6" s="608" t="s">
        <v>253</v>
      </c>
    </row>
    <row r="7" spans="1:30" s="100" customFormat="1" ht="35.25" customHeight="1">
      <c r="A7" s="609">
        <v>1</v>
      </c>
      <c r="B7" s="412" t="s">
        <v>326</v>
      </c>
      <c r="C7" s="610" t="s">
        <v>327</v>
      </c>
      <c r="D7" s="611" t="s">
        <v>295</v>
      </c>
      <c r="E7" s="612">
        <v>0.65</v>
      </c>
      <c r="F7" s="613">
        <v>24</v>
      </c>
      <c r="G7" s="614">
        <v>2</v>
      </c>
      <c r="H7" s="614">
        <v>7</v>
      </c>
      <c r="I7" s="614">
        <v>20</v>
      </c>
      <c r="J7" s="615">
        <f aca="true" t="shared" si="0" ref="J7:J47">((3600*G7)+(60*H7)+I7)*E7</f>
        <v>4966</v>
      </c>
      <c r="K7" s="616">
        <v>100</v>
      </c>
      <c r="L7" s="617">
        <v>479</v>
      </c>
      <c r="M7" s="618">
        <v>20</v>
      </c>
      <c r="N7" s="99"/>
      <c r="O7" s="99"/>
      <c r="P7" s="99"/>
      <c r="Q7" s="99"/>
      <c r="R7" s="99"/>
      <c r="S7" s="99"/>
      <c r="T7" s="99"/>
      <c r="U7" s="99"/>
      <c r="V7" s="99"/>
      <c r="W7" s="99"/>
      <c r="X7" s="99"/>
      <c r="Y7" s="99"/>
      <c r="Z7" s="99"/>
      <c r="AA7" s="99"/>
      <c r="AB7" s="99"/>
      <c r="AC7" s="99"/>
      <c r="AD7" s="99"/>
    </row>
    <row r="8" spans="1:28" s="100" customFormat="1" ht="35.25" customHeight="1">
      <c r="A8" s="619">
        <v>2</v>
      </c>
      <c r="B8" s="442" t="s">
        <v>538</v>
      </c>
      <c r="C8" s="620" t="s">
        <v>322</v>
      </c>
      <c r="D8" s="621" t="s">
        <v>277</v>
      </c>
      <c r="E8" s="622">
        <v>0.65</v>
      </c>
      <c r="F8" s="623">
        <v>25</v>
      </c>
      <c r="G8" s="624">
        <v>2</v>
      </c>
      <c r="H8" s="624">
        <v>8</v>
      </c>
      <c r="I8" s="624">
        <v>1</v>
      </c>
      <c r="J8" s="625">
        <f t="shared" si="0"/>
        <v>4992.650000000001</v>
      </c>
      <c r="K8" s="626">
        <v>99</v>
      </c>
      <c r="L8" s="627" t="s">
        <v>336</v>
      </c>
      <c r="M8" s="628" t="s">
        <v>336</v>
      </c>
      <c r="N8" s="99"/>
      <c r="O8" s="99"/>
      <c r="P8" s="99"/>
      <c r="Q8" s="99"/>
      <c r="R8" s="99"/>
      <c r="S8" s="99"/>
      <c r="T8" s="99"/>
      <c r="U8" s="99"/>
      <c r="V8" s="99"/>
      <c r="W8" s="99"/>
      <c r="X8" s="99"/>
      <c r="Y8" s="99"/>
      <c r="Z8" s="99"/>
      <c r="AA8" s="99"/>
      <c r="AB8" s="99"/>
    </row>
    <row r="9" spans="1:28" s="100" customFormat="1" ht="35.25" customHeight="1">
      <c r="A9" s="619">
        <v>3</v>
      </c>
      <c r="B9" s="438" t="s">
        <v>531</v>
      </c>
      <c r="C9" s="620" t="s">
        <v>532</v>
      </c>
      <c r="D9" s="621" t="s">
        <v>273</v>
      </c>
      <c r="E9" s="622">
        <v>0.67</v>
      </c>
      <c r="F9" s="623">
        <v>21</v>
      </c>
      <c r="G9" s="624">
        <v>2</v>
      </c>
      <c r="H9" s="624">
        <v>5</v>
      </c>
      <c r="I9" s="624">
        <v>22</v>
      </c>
      <c r="J9" s="625">
        <f t="shared" si="0"/>
        <v>5039.740000000001</v>
      </c>
      <c r="K9" s="626">
        <v>98</v>
      </c>
      <c r="L9" s="627" t="s">
        <v>336</v>
      </c>
      <c r="M9" s="628" t="s">
        <v>336</v>
      </c>
      <c r="N9" s="99"/>
      <c r="O9" s="99"/>
      <c r="P9" s="99"/>
      <c r="Q9" s="99"/>
      <c r="R9" s="99"/>
      <c r="S9" s="99"/>
      <c r="T9" s="99"/>
      <c r="U9" s="99"/>
      <c r="V9" s="99"/>
      <c r="W9" s="99"/>
      <c r="X9" s="99"/>
      <c r="Y9" s="99"/>
      <c r="Z9" s="99"/>
      <c r="AA9" s="99"/>
      <c r="AB9" s="99"/>
    </row>
    <row r="10" spans="1:28" s="100" customFormat="1" ht="35.25" customHeight="1">
      <c r="A10" s="619">
        <v>4</v>
      </c>
      <c r="B10" s="442" t="s">
        <v>534</v>
      </c>
      <c r="C10" s="629" t="s">
        <v>535</v>
      </c>
      <c r="D10" s="621" t="s">
        <v>536</v>
      </c>
      <c r="E10" s="622">
        <v>0.8</v>
      </c>
      <c r="F10" s="623">
        <v>1</v>
      </c>
      <c r="G10" s="624">
        <v>1</v>
      </c>
      <c r="H10" s="624">
        <v>45</v>
      </c>
      <c r="I10" s="624">
        <v>18</v>
      </c>
      <c r="J10" s="625">
        <f t="shared" si="0"/>
        <v>5054.400000000001</v>
      </c>
      <c r="K10" s="626">
        <v>97</v>
      </c>
      <c r="L10" s="627" t="s">
        <v>336</v>
      </c>
      <c r="M10" s="628" t="s">
        <v>336</v>
      </c>
      <c r="N10" s="99"/>
      <c r="O10" s="99"/>
      <c r="P10" s="99"/>
      <c r="Q10" s="99"/>
      <c r="R10" s="99"/>
      <c r="S10" s="99"/>
      <c r="T10" s="99"/>
      <c r="U10" s="99"/>
      <c r="V10" s="99"/>
      <c r="W10" s="99"/>
      <c r="X10" s="99"/>
      <c r="Y10" s="99"/>
      <c r="Z10" s="99"/>
      <c r="AA10" s="99"/>
      <c r="AB10" s="99"/>
    </row>
    <row r="11" spans="1:28" s="100" customFormat="1" ht="35.25" customHeight="1">
      <c r="A11" s="619">
        <v>5</v>
      </c>
      <c r="B11" s="442" t="s">
        <v>307</v>
      </c>
      <c r="C11" s="620" t="s">
        <v>308</v>
      </c>
      <c r="D11" s="621" t="s">
        <v>273</v>
      </c>
      <c r="E11" s="622">
        <v>0.73</v>
      </c>
      <c r="F11" s="623">
        <v>13</v>
      </c>
      <c r="G11" s="624">
        <v>1</v>
      </c>
      <c r="H11" s="624">
        <v>56</v>
      </c>
      <c r="I11" s="624">
        <v>33</v>
      </c>
      <c r="J11" s="625">
        <f t="shared" si="0"/>
        <v>5104.89</v>
      </c>
      <c r="K11" s="626">
        <v>96</v>
      </c>
      <c r="L11" s="627">
        <v>607</v>
      </c>
      <c r="M11" s="628">
        <v>6</v>
      </c>
      <c r="N11" s="99"/>
      <c r="O11" s="99"/>
      <c r="P11" s="99"/>
      <c r="Q11" s="99"/>
      <c r="R11" s="99"/>
      <c r="S11" s="99"/>
      <c r="T11" s="99"/>
      <c r="U11" s="99"/>
      <c r="V11" s="99"/>
      <c r="W11" s="99"/>
      <c r="X11" s="99"/>
      <c r="Y11" s="99"/>
      <c r="Z11" s="99"/>
      <c r="AA11" s="99"/>
      <c r="AB11" s="99"/>
    </row>
    <row r="12" spans="1:13" s="100" customFormat="1" ht="35.25" customHeight="1">
      <c r="A12" s="619">
        <v>6</v>
      </c>
      <c r="B12" s="442" t="s">
        <v>567</v>
      </c>
      <c r="C12" s="620" t="s">
        <v>568</v>
      </c>
      <c r="D12" s="621" t="s">
        <v>273</v>
      </c>
      <c r="E12" s="622">
        <v>0.67</v>
      </c>
      <c r="F12" s="623">
        <v>26</v>
      </c>
      <c r="G12" s="624">
        <v>2</v>
      </c>
      <c r="H12" s="624">
        <v>8</v>
      </c>
      <c r="I12" s="624">
        <v>4</v>
      </c>
      <c r="J12" s="625">
        <f t="shared" si="0"/>
        <v>5148.280000000001</v>
      </c>
      <c r="K12" s="626">
        <v>95</v>
      </c>
      <c r="L12" s="627">
        <v>95</v>
      </c>
      <c r="M12" s="628">
        <v>38</v>
      </c>
    </row>
    <row r="13" spans="1:30" s="100" customFormat="1" ht="35.25" customHeight="1">
      <c r="A13" s="619">
        <v>7</v>
      </c>
      <c r="B13" s="438" t="s">
        <v>286</v>
      </c>
      <c r="C13" s="629" t="s">
        <v>306</v>
      </c>
      <c r="D13" s="621" t="s">
        <v>281</v>
      </c>
      <c r="E13" s="622">
        <v>0.74</v>
      </c>
      <c r="F13" s="623">
        <v>14</v>
      </c>
      <c r="G13" s="624">
        <v>1</v>
      </c>
      <c r="H13" s="624">
        <v>56</v>
      </c>
      <c r="I13" s="624">
        <v>44</v>
      </c>
      <c r="J13" s="625">
        <f t="shared" si="0"/>
        <v>5182.96</v>
      </c>
      <c r="K13" s="626">
        <v>94</v>
      </c>
      <c r="L13" s="627">
        <v>633</v>
      </c>
      <c r="M13" s="628">
        <v>3</v>
      </c>
      <c r="N13" s="99"/>
      <c r="O13" s="99"/>
      <c r="P13" s="99"/>
      <c r="Q13" s="99"/>
      <c r="R13" s="99"/>
      <c r="S13" s="99"/>
      <c r="T13" s="99"/>
      <c r="U13" s="99"/>
      <c r="V13" s="99"/>
      <c r="W13" s="99"/>
      <c r="X13" s="99"/>
      <c r="Y13" s="99"/>
      <c r="Z13" s="99"/>
      <c r="AA13" s="99"/>
      <c r="AB13" s="99"/>
      <c r="AC13" s="99"/>
      <c r="AD13" s="99"/>
    </row>
    <row r="14" spans="1:30" s="100" customFormat="1" ht="35.25" customHeight="1">
      <c r="A14" s="619">
        <v>8</v>
      </c>
      <c r="B14" s="442" t="s">
        <v>304</v>
      </c>
      <c r="C14" s="620" t="s">
        <v>294</v>
      </c>
      <c r="D14" s="621" t="s">
        <v>305</v>
      </c>
      <c r="E14" s="622">
        <v>0.75</v>
      </c>
      <c r="F14" s="623">
        <v>12</v>
      </c>
      <c r="G14" s="624">
        <v>1</v>
      </c>
      <c r="H14" s="624">
        <v>56</v>
      </c>
      <c r="I14" s="624">
        <v>7</v>
      </c>
      <c r="J14" s="625">
        <f t="shared" si="0"/>
        <v>5225.25</v>
      </c>
      <c r="K14" s="626">
        <v>93</v>
      </c>
      <c r="L14" s="627">
        <v>548</v>
      </c>
      <c r="M14" s="628">
        <v>15</v>
      </c>
      <c r="N14" s="99"/>
      <c r="O14" s="99"/>
      <c r="P14" s="99"/>
      <c r="Q14" s="99"/>
      <c r="R14" s="99"/>
      <c r="S14" s="99"/>
      <c r="T14" s="99"/>
      <c r="U14" s="99"/>
      <c r="V14" s="99"/>
      <c r="W14" s="99"/>
      <c r="X14" s="99"/>
      <c r="Y14" s="99"/>
      <c r="Z14" s="99"/>
      <c r="AA14" s="99"/>
      <c r="AB14" s="99"/>
      <c r="AC14" s="99"/>
      <c r="AD14" s="99"/>
    </row>
    <row r="15" spans="1:28" s="100" customFormat="1" ht="35.25" customHeight="1">
      <c r="A15" s="619">
        <v>9</v>
      </c>
      <c r="B15" s="442" t="s">
        <v>443</v>
      </c>
      <c r="C15" s="620" t="s">
        <v>294</v>
      </c>
      <c r="D15" s="621" t="s">
        <v>281</v>
      </c>
      <c r="E15" s="622">
        <v>0.74</v>
      </c>
      <c r="F15" s="623">
        <v>16</v>
      </c>
      <c r="G15" s="624">
        <v>1</v>
      </c>
      <c r="H15" s="624">
        <v>57</v>
      </c>
      <c r="I15" s="624">
        <v>44</v>
      </c>
      <c r="J15" s="625">
        <f t="shared" si="0"/>
        <v>5227.36</v>
      </c>
      <c r="K15" s="626">
        <v>92</v>
      </c>
      <c r="L15" s="627">
        <v>250</v>
      </c>
      <c r="M15" s="628">
        <v>30</v>
      </c>
      <c r="N15" s="99"/>
      <c r="O15" s="99"/>
      <c r="P15" s="99"/>
      <c r="Q15" s="99"/>
      <c r="R15" s="99"/>
      <c r="S15" s="99"/>
      <c r="T15" s="99"/>
      <c r="U15" s="99"/>
      <c r="V15" s="99"/>
      <c r="W15" s="99"/>
      <c r="X15" s="99"/>
      <c r="Y15" s="99"/>
      <c r="Z15" s="99"/>
      <c r="AA15" s="99"/>
      <c r="AB15" s="99"/>
    </row>
    <row r="16" spans="1:28" s="100" customFormat="1" ht="35.25" customHeight="1">
      <c r="A16" s="619">
        <v>10</v>
      </c>
      <c r="B16" s="438" t="s">
        <v>271</v>
      </c>
      <c r="C16" s="629" t="s">
        <v>294</v>
      </c>
      <c r="D16" s="621" t="s">
        <v>295</v>
      </c>
      <c r="E16" s="622">
        <v>0.77</v>
      </c>
      <c r="F16" s="623">
        <v>5</v>
      </c>
      <c r="G16" s="624">
        <v>1</v>
      </c>
      <c r="H16" s="624">
        <v>53</v>
      </c>
      <c r="I16" s="624">
        <v>20</v>
      </c>
      <c r="J16" s="625">
        <f t="shared" si="0"/>
        <v>5236</v>
      </c>
      <c r="K16" s="626">
        <v>91</v>
      </c>
      <c r="L16" s="627">
        <v>636</v>
      </c>
      <c r="M16" s="628">
        <v>2</v>
      </c>
      <c r="N16" s="99"/>
      <c r="O16" s="99"/>
      <c r="P16" s="99"/>
      <c r="Q16" s="99"/>
      <c r="R16" s="99"/>
      <c r="S16" s="99"/>
      <c r="T16" s="99"/>
      <c r="U16" s="99"/>
      <c r="V16" s="99"/>
      <c r="W16" s="99"/>
      <c r="X16" s="99"/>
      <c r="Y16" s="99"/>
      <c r="Z16" s="99"/>
      <c r="AA16" s="99"/>
      <c r="AB16" s="99"/>
    </row>
    <row r="17" spans="1:28" s="100" customFormat="1" ht="35.25" customHeight="1">
      <c r="A17" s="619">
        <v>11</v>
      </c>
      <c r="B17" s="442" t="s">
        <v>541</v>
      </c>
      <c r="C17" s="620" t="s">
        <v>542</v>
      </c>
      <c r="D17" s="621" t="s">
        <v>295</v>
      </c>
      <c r="E17" s="630">
        <v>0.69</v>
      </c>
      <c r="F17" s="623">
        <v>23</v>
      </c>
      <c r="G17" s="624">
        <v>2</v>
      </c>
      <c r="H17" s="624">
        <v>6</v>
      </c>
      <c r="I17" s="624">
        <v>55</v>
      </c>
      <c r="J17" s="625">
        <f t="shared" si="0"/>
        <v>5254.349999999999</v>
      </c>
      <c r="K17" s="626">
        <v>90</v>
      </c>
      <c r="L17" s="627">
        <v>164</v>
      </c>
      <c r="M17" s="628">
        <v>34</v>
      </c>
      <c r="N17" s="99"/>
      <c r="O17" s="99"/>
      <c r="P17" s="99"/>
      <c r="Q17" s="99"/>
      <c r="R17" s="99"/>
      <c r="S17" s="99"/>
      <c r="T17" s="99"/>
      <c r="U17" s="99"/>
      <c r="V17" s="99"/>
      <c r="W17" s="99"/>
      <c r="X17" s="99"/>
      <c r="Y17" s="99"/>
      <c r="Z17" s="99"/>
      <c r="AA17" s="99"/>
      <c r="AB17" s="99"/>
    </row>
    <row r="18" spans="1:26" s="100" customFormat="1" ht="35.25" customHeight="1">
      <c r="A18" s="619">
        <v>12</v>
      </c>
      <c r="B18" s="442" t="s">
        <v>272</v>
      </c>
      <c r="C18" s="620" t="s">
        <v>294</v>
      </c>
      <c r="D18" s="621" t="s">
        <v>273</v>
      </c>
      <c r="E18" s="630">
        <v>0.75</v>
      </c>
      <c r="F18" s="623">
        <v>15</v>
      </c>
      <c r="G18" s="624">
        <v>1</v>
      </c>
      <c r="H18" s="624">
        <v>56</v>
      </c>
      <c r="I18" s="624">
        <v>55</v>
      </c>
      <c r="J18" s="625">
        <f t="shared" si="0"/>
        <v>5261.25</v>
      </c>
      <c r="K18" s="626">
        <v>89</v>
      </c>
      <c r="L18" s="627">
        <v>606</v>
      </c>
      <c r="M18" s="628">
        <v>7</v>
      </c>
      <c r="N18" s="99"/>
      <c r="O18" s="99"/>
      <c r="P18" s="99"/>
      <c r="Q18" s="99"/>
      <c r="R18" s="99"/>
      <c r="S18" s="99"/>
      <c r="T18" s="99"/>
      <c r="U18" s="99"/>
      <c r="V18" s="99"/>
      <c r="W18" s="99"/>
      <c r="X18" s="99"/>
      <c r="Y18" s="99"/>
      <c r="Z18" s="99"/>
    </row>
    <row r="19" spans="1:13" ht="35.25" customHeight="1">
      <c r="A19" s="619">
        <v>13</v>
      </c>
      <c r="B19" s="442" t="s">
        <v>279</v>
      </c>
      <c r="C19" s="620" t="s">
        <v>313</v>
      </c>
      <c r="D19" s="621" t="s">
        <v>305</v>
      </c>
      <c r="E19" s="630">
        <v>0.7</v>
      </c>
      <c r="F19" s="623">
        <v>20</v>
      </c>
      <c r="G19" s="624">
        <v>2</v>
      </c>
      <c r="H19" s="624">
        <v>5</v>
      </c>
      <c r="I19" s="624">
        <v>19</v>
      </c>
      <c r="J19" s="625">
        <f t="shared" si="0"/>
        <v>5263.299999999999</v>
      </c>
      <c r="K19" s="626">
        <v>88</v>
      </c>
      <c r="L19" s="627">
        <v>468</v>
      </c>
      <c r="M19" s="628">
        <v>21</v>
      </c>
    </row>
    <row r="20" spans="1:13" ht="35.25" customHeight="1">
      <c r="A20" s="619">
        <v>14</v>
      </c>
      <c r="B20" s="442" t="s">
        <v>310</v>
      </c>
      <c r="C20" s="620" t="s">
        <v>311</v>
      </c>
      <c r="D20" s="621" t="s">
        <v>312</v>
      </c>
      <c r="E20" s="622">
        <v>0.71</v>
      </c>
      <c r="F20" s="623">
        <v>18</v>
      </c>
      <c r="G20" s="624">
        <v>2</v>
      </c>
      <c r="H20" s="624">
        <v>3</v>
      </c>
      <c r="I20" s="624">
        <v>35</v>
      </c>
      <c r="J20" s="625">
        <f t="shared" si="0"/>
        <v>5264.65</v>
      </c>
      <c r="K20" s="626">
        <v>87</v>
      </c>
      <c r="L20" s="627">
        <v>599</v>
      </c>
      <c r="M20" s="628">
        <v>8</v>
      </c>
    </row>
    <row r="21" spans="1:28" s="100" customFormat="1" ht="35.25" customHeight="1">
      <c r="A21" s="619">
        <v>15</v>
      </c>
      <c r="B21" s="442" t="s">
        <v>333</v>
      </c>
      <c r="C21" s="620" t="s">
        <v>294</v>
      </c>
      <c r="D21" s="621" t="s">
        <v>295</v>
      </c>
      <c r="E21" s="622">
        <v>0.78</v>
      </c>
      <c r="F21" s="623">
        <v>6</v>
      </c>
      <c r="G21" s="624">
        <v>1</v>
      </c>
      <c r="H21" s="624">
        <v>53</v>
      </c>
      <c r="I21" s="624">
        <v>21</v>
      </c>
      <c r="J21" s="625">
        <f t="shared" si="0"/>
        <v>5304.78</v>
      </c>
      <c r="K21" s="626">
        <v>86</v>
      </c>
      <c r="L21" s="627">
        <v>575</v>
      </c>
      <c r="M21" s="628">
        <v>12</v>
      </c>
      <c r="N21" s="99"/>
      <c r="O21" s="99"/>
      <c r="P21" s="99"/>
      <c r="Q21" s="99"/>
      <c r="R21" s="99"/>
      <c r="S21" s="99"/>
      <c r="T21" s="99"/>
      <c r="U21" s="99"/>
      <c r="V21" s="99"/>
      <c r="W21" s="99"/>
      <c r="X21" s="99"/>
      <c r="Y21" s="99"/>
      <c r="Z21" s="99"/>
      <c r="AA21" s="99"/>
      <c r="AB21" s="99"/>
    </row>
    <row r="22" spans="1:28" s="100" customFormat="1" ht="35.25" customHeight="1">
      <c r="A22" s="619">
        <v>16</v>
      </c>
      <c r="B22" s="442" t="s">
        <v>441</v>
      </c>
      <c r="C22" s="620" t="s">
        <v>381</v>
      </c>
      <c r="D22" s="621" t="s">
        <v>382</v>
      </c>
      <c r="E22" s="622">
        <v>0.81</v>
      </c>
      <c r="F22" s="623">
        <v>3</v>
      </c>
      <c r="G22" s="624">
        <v>1</v>
      </c>
      <c r="H22" s="624">
        <v>49</v>
      </c>
      <c r="I22" s="624">
        <v>14</v>
      </c>
      <c r="J22" s="625">
        <f t="shared" si="0"/>
        <v>5308.740000000001</v>
      </c>
      <c r="K22" s="626">
        <v>85</v>
      </c>
      <c r="L22" s="627" t="s">
        <v>537</v>
      </c>
      <c r="M22" s="628" t="s">
        <v>537</v>
      </c>
      <c r="N22" s="99"/>
      <c r="O22" s="99"/>
      <c r="P22" s="99"/>
      <c r="Q22" s="99"/>
      <c r="R22" s="99"/>
      <c r="S22" s="99"/>
      <c r="T22" s="99"/>
      <c r="U22" s="99"/>
      <c r="V22" s="99"/>
      <c r="W22" s="99"/>
      <c r="X22" s="99"/>
      <c r="Y22" s="99"/>
      <c r="Z22" s="99"/>
      <c r="AA22" s="99"/>
      <c r="AB22" s="99"/>
    </row>
    <row r="23" spans="1:28" s="100" customFormat="1" ht="35.25" customHeight="1">
      <c r="A23" s="619">
        <v>17</v>
      </c>
      <c r="B23" s="442" t="s">
        <v>278</v>
      </c>
      <c r="C23" s="426" t="s">
        <v>309</v>
      </c>
      <c r="D23" s="621" t="s">
        <v>295</v>
      </c>
      <c r="E23" s="630">
        <v>0.71</v>
      </c>
      <c r="F23" s="623">
        <v>19</v>
      </c>
      <c r="G23" s="624">
        <v>2</v>
      </c>
      <c r="H23" s="624">
        <v>4</v>
      </c>
      <c r="I23" s="624">
        <v>42</v>
      </c>
      <c r="J23" s="625">
        <f t="shared" si="0"/>
        <v>5312.219999999999</v>
      </c>
      <c r="K23" s="626">
        <v>84</v>
      </c>
      <c r="L23" s="627">
        <v>578</v>
      </c>
      <c r="M23" s="628">
        <v>11</v>
      </c>
      <c r="N23" s="99"/>
      <c r="O23" s="99"/>
      <c r="P23" s="99"/>
      <c r="Q23" s="99"/>
      <c r="R23" s="99"/>
      <c r="S23" s="99"/>
      <c r="T23" s="99"/>
      <c r="U23" s="99"/>
      <c r="V23" s="99"/>
      <c r="W23" s="99"/>
      <c r="X23" s="99"/>
      <c r="Y23" s="99"/>
      <c r="Z23" s="99"/>
      <c r="AA23" s="99"/>
      <c r="AB23" s="99"/>
    </row>
    <row r="24" spans="1:28" s="100" customFormat="1" ht="35.25" customHeight="1">
      <c r="A24" s="619">
        <v>18</v>
      </c>
      <c r="B24" s="442" t="s">
        <v>268</v>
      </c>
      <c r="C24" s="620" t="s">
        <v>292</v>
      </c>
      <c r="D24" s="621" t="s">
        <v>269</v>
      </c>
      <c r="E24" s="622">
        <v>0.83</v>
      </c>
      <c r="F24" s="623">
        <v>2</v>
      </c>
      <c r="G24" s="624">
        <v>1</v>
      </c>
      <c r="H24" s="624">
        <v>47</v>
      </c>
      <c r="I24" s="624">
        <v>0</v>
      </c>
      <c r="J24" s="625">
        <f t="shared" si="0"/>
        <v>5328.599999999999</v>
      </c>
      <c r="K24" s="626">
        <v>83</v>
      </c>
      <c r="L24" s="627">
        <v>454</v>
      </c>
      <c r="M24" s="628">
        <v>22</v>
      </c>
      <c r="N24" s="99"/>
      <c r="O24" s="99"/>
      <c r="P24" s="99"/>
      <c r="Q24" s="99"/>
      <c r="R24" s="99"/>
      <c r="S24" s="99"/>
      <c r="T24" s="99"/>
      <c r="U24" s="99"/>
      <c r="V24" s="99"/>
      <c r="W24" s="99"/>
      <c r="X24" s="99"/>
      <c r="Y24" s="99"/>
      <c r="Z24" s="99"/>
      <c r="AA24" s="99"/>
      <c r="AB24" s="99"/>
    </row>
    <row r="25" spans="1:30" s="100" customFormat="1" ht="35.25" customHeight="1">
      <c r="A25" s="619">
        <v>19</v>
      </c>
      <c r="B25" s="442" t="s">
        <v>282</v>
      </c>
      <c r="C25" s="620" t="s">
        <v>330</v>
      </c>
      <c r="D25" s="621" t="s">
        <v>295</v>
      </c>
      <c r="E25" s="622">
        <v>0.65</v>
      </c>
      <c r="F25" s="623">
        <v>29</v>
      </c>
      <c r="G25" s="624">
        <v>2</v>
      </c>
      <c r="H25" s="624">
        <v>16</v>
      </c>
      <c r="I25" s="624">
        <v>51</v>
      </c>
      <c r="J25" s="625">
        <f t="shared" si="0"/>
        <v>5337.150000000001</v>
      </c>
      <c r="K25" s="626">
        <v>82</v>
      </c>
      <c r="L25" s="627">
        <v>641</v>
      </c>
      <c r="M25" s="628">
        <v>1</v>
      </c>
      <c r="N25" s="99"/>
      <c r="O25" s="99"/>
      <c r="P25" s="99"/>
      <c r="Q25" s="99"/>
      <c r="R25" s="99"/>
      <c r="S25" s="99"/>
      <c r="T25" s="99"/>
      <c r="U25" s="99"/>
      <c r="V25" s="99"/>
      <c r="W25" s="99"/>
      <c r="X25" s="99"/>
      <c r="Y25" s="99"/>
      <c r="Z25" s="99"/>
      <c r="AA25" s="99"/>
      <c r="AB25" s="99"/>
      <c r="AC25" s="99"/>
      <c r="AD25" s="99"/>
    </row>
    <row r="26" spans="1:26" s="100" customFormat="1" ht="35.25" customHeight="1">
      <c r="A26" s="619">
        <v>20</v>
      </c>
      <c r="B26" s="438" t="s">
        <v>275</v>
      </c>
      <c r="C26" s="629" t="s">
        <v>294</v>
      </c>
      <c r="D26" s="621" t="s">
        <v>273</v>
      </c>
      <c r="E26" s="622">
        <v>0.77</v>
      </c>
      <c r="F26" s="623">
        <v>11</v>
      </c>
      <c r="G26" s="624">
        <v>1</v>
      </c>
      <c r="H26" s="624">
        <v>55</v>
      </c>
      <c r="I26" s="624">
        <v>41</v>
      </c>
      <c r="J26" s="625">
        <f t="shared" si="0"/>
        <v>5344.57</v>
      </c>
      <c r="K26" s="626">
        <v>81</v>
      </c>
      <c r="L26" s="627">
        <v>624</v>
      </c>
      <c r="M26" s="628">
        <v>4</v>
      </c>
      <c r="N26" s="99"/>
      <c r="O26" s="99"/>
      <c r="P26" s="99"/>
      <c r="Q26" s="99"/>
      <c r="R26" s="99"/>
      <c r="S26" s="99"/>
      <c r="T26" s="99"/>
      <c r="U26" s="99"/>
      <c r="V26" s="99"/>
      <c r="W26" s="99"/>
      <c r="X26" s="99"/>
      <c r="Y26" s="99"/>
      <c r="Z26" s="99"/>
    </row>
    <row r="27" spans="1:28" s="100" customFormat="1" ht="35.25" customHeight="1">
      <c r="A27" s="619">
        <v>21</v>
      </c>
      <c r="B27" s="442" t="s">
        <v>321</v>
      </c>
      <c r="C27" s="629" t="s">
        <v>322</v>
      </c>
      <c r="D27" s="621" t="s">
        <v>305</v>
      </c>
      <c r="E27" s="631">
        <v>0.68</v>
      </c>
      <c r="F27" s="623">
        <v>28</v>
      </c>
      <c r="G27" s="624">
        <v>2</v>
      </c>
      <c r="H27" s="624">
        <v>12</v>
      </c>
      <c r="I27" s="624">
        <v>8</v>
      </c>
      <c r="J27" s="625">
        <f t="shared" si="0"/>
        <v>5391.04</v>
      </c>
      <c r="K27" s="626">
        <v>80</v>
      </c>
      <c r="L27" s="627">
        <v>507</v>
      </c>
      <c r="M27" s="628">
        <v>17</v>
      </c>
      <c r="N27" s="99"/>
      <c r="O27" s="99"/>
      <c r="P27" s="99"/>
      <c r="Q27" s="99"/>
      <c r="R27" s="99"/>
      <c r="S27" s="99"/>
      <c r="T27" s="99"/>
      <c r="U27" s="99"/>
      <c r="V27" s="99"/>
      <c r="W27" s="99"/>
      <c r="X27" s="99"/>
      <c r="Y27" s="99"/>
      <c r="Z27" s="99"/>
      <c r="AA27" s="99"/>
      <c r="AB27" s="99"/>
    </row>
    <row r="28" spans="1:13" ht="35.25" customHeight="1">
      <c r="A28" s="619">
        <v>22</v>
      </c>
      <c r="B28" s="442" t="s">
        <v>297</v>
      </c>
      <c r="C28" s="620" t="s">
        <v>294</v>
      </c>
      <c r="D28" s="621" t="s">
        <v>295</v>
      </c>
      <c r="E28" s="622">
        <v>0.79</v>
      </c>
      <c r="F28" s="623">
        <v>8</v>
      </c>
      <c r="G28" s="624">
        <v>1</v>
      </c>
      <c r="H28" s="624">
        <v>53</v>
      </c>
      <c r="I28" s="624">
        <v>53</v>
      </c>
      <c r="J28" s="625">
        <f t="shared" si="0"/>
        <v>5398.070000000001</v>
      </c>
      <c r="K28" s="626">
        <v>79</v>
      </c>
      <c r="L28" s="627">
        <v>612</v>
      </c>
      <c r="M28" s="628">
        <v>5</v>
      </c>
    </row>
    <row r="29" spans="1:30" s="100" customFormat="1" ht="35.25" customHeight="1">
      <c r="A29" s="619">
        <v>23</v>
      </c>
      <c r="B29" s="438" t="s">
        <v>380</v>
      </c>
      <c r="C29" s="629" t="s">
        <v>381</v>
      </c>
      <c r="D29" s="621" t="s">
        <v>382</v>
      </c>
      <c r="E29" s="622">
        <v>0.81</v>
      </c>
      <c r="F29" s="623">
        <v>4</v>
      </c>
      <c r="G29" s="624">
        <v>1</v>
      </c>
      <c r="H29" s="624">
        <v>52</v>
      </c>
      <c r="I29" s="624">
        <v>13</v>
      </c>
      <c r="J29" s="625">
        <f t="shared" si="0"/>
        <v>5453.7300000000005</v>
      </c>
      <c r="K29" s="626">
        <v>78</v>
      </c>
      <c r="L29" s="627">
        <v>394</v>
      </c>
      <c r="M29" s="628">
        <v>25</v>
      </c>
      <c r="N29" s="99"/>
      <c r="O29" s="99"/>
      <c r="P29" s="99"/>
      <c r="Q29" s="99"/>
      <c r="R29" s="99"/>
      <c r="S29" s="99"/>
      <c r="T29" s="99"/>
      <c r="U29" s="99"/>
      <c r="V29" s="99"/>
      <c r="W29" s="99"/>
      <c r="X29" s="99"/>
      <c r="Y29" s="99"/>
      <c r="Z29" s="99"/>
      <c r="AA29" s="99"/>
      <c r="AB29" s="99"/>
      <c r="AC29" s="99"/>
      <c r="AD29" s="99"/>
    </row>
    <row r="30" spans="1:26" s="100" customFormat="1" ht="35.25" customHeight="1">
      <c r="A30" s="619">
        <v>24</v>
      </c>
      <c r="B30" s="442" t="s">
        <v>444</v>
      </c>
      <c r="C30" s="620" t="s">
        <v>445</v>
      </c>
      <c r="D30" s="621" t="s">
        <v>312</v>
      </c>
      <c r="E30" s="622">
        <v>0.62</v>
      </c>
      <c r="F30" s="623">
        <v>35</v>
      </c>
      <c r="G30" s="624">
        <v>2</v>
      </c>
      <c r="H30" s="624">
        <v>27</v>
      </c>
      <c r="I30" s="624">
        <v>37</v>
      </c>
      <c r="J30" s="625">
        <f t="shared" si="0"/>
        <v>5491.34</v>
      </c>
      <c r="K30" s="626">
        <v>77</v>
      </c>
      <c r="L30" s="627">
        <v>323</v>
      </c>
      <c r="M30" s="628">
        <v>27</v>
      </c>
      <c r="N30" s="99"/>
      <c r="O30" s="99"/>
      <c r="P30" s="99"/>
      <c r="Q30" s="99"/>
      <c r="R30" s="99"/>
      <c r="S30" s="99"/>
      <c r="T30" s="99"/>
      <c r="U30" s="99"/>
      <c r="V30" s="99"/>
      <c r="W30" s="99"/>
      <c r="X30" s="99"/>
      <c r="Y30" s="99"/>
      <c r="Z30" s="99"/>
    </row>
    <row r="31" spans="1:26" s="100" customFormat="1" ht="35.25" customHeight="1">
      <c r="A31" s="619">
        <v>25</v>
      </c>
      <c r="B31" s="442" t="s">
        <v>270</v>
      </c>
      <c r="C31" s="620" t="s">
        <v>296</v>
      </c>
      <c r="D31" s="621" t="s">
        <v>295</v>
      </c>
      <c r="E31" s="622">
        <v>0.8</v>
      </c>
      <c r="F31" s="623">
        <v>9</v>
      </c>
      <c r="G31" s="624">
        <v>1</v>
      </c>
      <c r="H31" s="624">
        <v>54</v>
      </c>
      <c r="I31" s="624">
        <v>36</v>
      </c>
      <c r="J31" s="625">
        <f t="shared" si="0"/>
        <v>5500.8</v>
      </c>
      <c r="K31" s="626">
        <v>76</v>
      </c>
      <c r="L31" s="627">
        <v>580</v>
      </c>
      <c r="M31" s="628">
        <v>10</v>
      </c>
      <c r="N31" s="99"/>
      <c r="O31" s="99"/>
      <c r="P31" s="99"/>
      <c r="Q31" s="99"/>
      <c r="R31" s="99"/>
      <c r="S31" s="99"/>
      <c r="T31" s="99"/>
      <c r="U31" s="99"/>
      <c r="V31" s="99"/>
      <c r="W31" s="99"/>
      <c r="X31" s="99"/>
      <c r="Y31" s="99"/>
      <c r="Z31" s="99"/>
    </row>
    <row r="32" spans="1:13" ht="35.25" customHeight="1">
      <c r="A32" s="619">
        <v>26</v>
      </c>
      <c r="B32" s="442" t="s">
        <v>298</v>
      </c>
      <c r="C32" s="620" t="s">
        <v>299</v>
      </c>
      <c r="D32" s="621" t="s">
        <v>295</v>
      </c>
      <c r="E32" s="622">
        <v>0.77</v>
      </c>
      <c r="F32" s="623">
        <v>17</v>
      </c>
      <c r="G32" s="624">
        <v>2</v>
      </c>
      <c r="H32" s="624">
        <v>0</v>
      </c>
      <c r="I32" s="624">
        <v>18</v>
      </c>
      <c r="J32" s="625">
        <f t="shared" si="0"/>
        <v>5557.860000000001</v>
      </c>
      <c r="K32" s="626">
        <v>75</v>
      </c>
      <c r="L32" s="627">
        <v>299</v>
      </c>
      <c r="M32" s="628">
        <v>29</v>
      </c>
    </row>
    <row r="33" spans="1:30" s="100" customFormat="1" ht="35.25" customHeight="1">
      <c r="A33" s="619">
        <v>27</v>
      </c>
      <c r="B33" s="442" t="s">
        <v>293</v>
      </c>
      <c r="C33" s="620" t="s">
        <v>294</v>
      </c>
      <c r="D33" s="621" t="s">
        <v>295</v>
      </c>
      <c r="E33" s="622">
        <v>0.81</v>
      </c>
      <c r="F33" s="632">
        <v>10</v>
      </c>
      <c r="G33" s="624">
        <v>1</v>
      </c>
      <c r="H33" s="624">
        <v>55</v>
      </c>
      <c r="I33" s="624">
        <v>23</v>
      </c>
      <c r="J33" s="625">
        <f t="shared" si="0"/>
        <v>5607.63</v>
      </c>
      <c r="K33" s="626">
        <v>74</v>
      </c>
      <c r="L33" s="627">
        <v>575</v>
      </c>
      <c r="M33" s="628">
        <v>13</v>
      </c>
      <c r="N33" s="99"/>
      <c r="O33" s="99"/>
      <c r="P33" s="99"/>
      <c r="Q33" s="99"/>
      <c r="R33" s="99"/>
      <c r="S33" s="99"/>
      <c r="T33" s="99"/>
      <c r="U33" s="99"/>
      <c r="V33" s="99"/>
      <c r="W33" s="99"/>
      <c r="X33" s="99"/>
      <c r="Y33" s="99"/>
      <c r="Z33" s="99"/>
      <c r="AA33" s="99"/>
      <c r="AB33" s="99"/>
      <c r="AC33" s="99"/>
      <c r="AD33" s="99"/>
    </row>
    <row r="34" spans="1:28" s="100" customFormat="1" ht="35.25" customHeight="1">
      <c r="A34" s="619">
        <v>28</v>
      </c>
      <c r="B34" s="442" t="s">
        <v>569</v>
      </c>
      <c r="C34" s="620" t="s">
        <v>329</v>
      </c>
      <c r="D34" s="621" t="s">
        <v>312</v>
      </c>
      <c r="E34" s="631">
        <v>0.66</v>
      </c>
      <c r="F34" s="623">
        <v>33</v>
      </c>
      <c r="G34" s="624">
        <v>2</v>
      </c>
      <c r="H34" s="624">
        <v>23</v>
      </c>
      <c r="I34" s="624">
        <v>11</v>
      </c>
      <c r="J34" s="625">
        <f t="shared" si="0"/>
        <v>5670.06</v>
      </c>
      <c r="K34" s="626">
        <v>73</v>
      </c>
      <c r="L34" s="627" t="s">
        <v>570</v>
      </c>
      <c r="M34" s="628" t="s">
        <v>570</v>
      </c>
      <c r="N34" s="99"/>
      <c r="O34" s="99"/>
      <c r="P34" s="99"/>
      <c r="Q34" s="99"/>
      <c r="R34" s="99"/>
      <c r="S34" s="99"/>
      <c r="T34" s="99"/>
      <c r="U34" s="99"/>
      <c r="V34" s="99"/>
      <c r="W34" s="99"/>
      <c r="X34" s="99"/>
      <c r="Y34" s="99"/>
      <c r="Z34" s="99"/>
      <c r="AA34" s="99"/>
      <c r="AB34" s="99"/>
    </row>
    <row r="35" spans="1:13" ht="35.25" customHeight="1">
      <c r="A35" s="619">
        <v>29</v>
      </c>
      <c r="B35" s="442" t="s">
        <v>280</v>
      </c>
      <c r="C35" s="620" t="s">
        <v>320</v>
      </c>
      <c r="D35" s="621" t="s">
        <v>295</v>
      </c>
      <c r="E35" s="622">
        <v>0.69</v>
      </c>
      <c r="F35" s="623">
        <v>30</v>
      </c>
      <c r="G35" s="624">
        <v>2</v>
      </c>
      <c r="H35" s="624">
        <v>17</v>
      </c>
      <c r="I35" s="624">
        <v>35</v>
      </c>
      <c r="J35" s="625">
        <f t="shared" si="0"/>
        <v>5695.95</v>
      </c>
      <c r="K35" s="626">
        <v>72</v>
      </c>
      <c r="L35" s="627">
        <v>528</v>
      </c>
      <c r="M35" s="628">
        <v>16</v>
      </c>
    </row>
    <row r="36" spans="1:28" s="100" customFormat="1" ht="35.25" customHeight="1">
      <c r="A36" s="619">
        <v>30</v>
      </c>
      <c r="B36" s="438" t="s">
        <v>302</v>
      </c>
      <c r="C36" s="629" t="s">
        <v>303</v>
      </c>
      <c r="D36" s="621" t="s">
        <v>295</v>
      </c>
      <c r="E36" s="622">
        <v>0.76</v>
      </c>
      <c r="F36" s="623">
        <v>22</v>
      </c>
      <c r="G36" s="624">
        <v>2</v>
      </c>
      <c r="H36" s="624">
        <v>5</v>
      </c>
      <c r="I36" s="624">
        <v>29</v>
      </c>
      <c r="J36" s="625">
        <f t="shared" si="0"/>
        <v>5722.04</v>
      </c>
      <c r="K36" s="626">
        <v>71</v>
      </c>
      <c r="L36" s="627">
        <v>592</v>
      </c>
      <c r="M36" s="628">
        <v>9</v>
      </c>
      <c r="N36" s="99"/>
      <c r="O36" s="99"/>
      <c r="P36" s="99"/>
      <c r="Q36" s="99"/>
      <c r="R36" s="99"/>
      <c r="S36" s="99"/>
      <c r="T36" s="99"/>
      <c r="U36" s="99"/>
      <c r="V36" s="99"/>
      <c r="W36" s="99"/>
      <c r="X36" s="99"/>
      <c r="Y36" s="99"/>
      <c r="Z36" s="99"/>
      <c r="AA36" s="99"/>
      <c r="AB36" s="99"/>
    </row>
    <row r="37" spans="1:26" s="100" customFormat="1" ht="35.25" customHeight="1">
      <c r="A37" s="619">
        <v>31</v>
      </c>
      <c r="B37" s="442" t="s">
        <v>571</v>
      </c>
      <c r="C37" s="620" t="s">
        <v>572</v>
      </c>
      <c r="D37" s="621" t="s">
        <v>295</v>
      </c>
      <c r="E37" s="622">
        <v>0.84</v>
      </c>
      <c r="F37" s="623">
        <v>7</v>
      </c>
      <c r="G37" s="624">
        <v>1</v>
      </c>
      <c r="H37" s="624">
        <v>53</v>
      </c>
      <c r="I37" s="624">
        <v>32</v>
      </c>
      <c r="J37" s="625">
        <f t="shared" si="0"/>
        <v>5722.08</v>
      </c>
      <c r="K37" s="626">
        <v>70</v>
      </c>
      <c r="L37" s="627" t="s">
        <v>389</v>
      </c>
      <c r="M37" s="628" t="s">
        <v>389</v>
      </c>
      <c r="N37" s="99"/>
      <c r="O37" s="99"/>
      <c r="P37" s="99"/>
      <c r="Q37" s="99"/>
      <c r="R37" s="99"/>
      <c r="S37" s="99"/>
      <c r="T37" s="99"/>
      <c r="U37" s="99"/>
      <c r="V37" s="99"/>
      <c r="W37" s="99"/>
      <c r="X37" s="99"/>
      <c r="Y37" s="99"/>
      <c r="Z37" s="99"/>
    </row>
    <row r="38" spans="1:13" ht="35.25" customHeight="1">
      <c r="A38" s="619">
        <v>32</v>
      </c>
      <c r="B38" s="442" t="s">
        <v>543</v>
      </c>
      <c r="C38" s="620" t="s">
        <v>544</v>
      </c>
      <c r="D38" s="621" t="s">
        <v>281</v>
      </c>
      <c r="E38" s="622">
        <v>0.69</v>
      </c>
      <c r="F38" s="623">
        <v>31</v>
      </c>
      <c r="G38" s="624">
        <v>2</v>
      </c>
      <c r="H38" s="624">
        <v>18</v>
      </c>
      <c r="I38" s="624">
        <v>45</v>
      </c>
      <c r="J38" s="625">
        <f t="shared" si="0"/>
        <v>5744.25</v>
      </c>
      <c r="K38" s="626">
        <v>69</v>
      </c>
      <c r="L38" s="627">
        <v>137</v>
      </c>
      <c r="M38" s="628">
        <v>37</v>
      </c>
    </row>
    <row r="39" spans="1:28" s="100" customFormat="1" ht="35.25" customHeight="1">
      <c r="A39" s="619">
        <v>33</v>
      </c>
      <c r="B39" s="442" t="s">
        <v>446</v>
      </c>
      <c r="C39" s="620" t="s">
        <v>447</v>
      </c>
      <c r="D39" s="621" t="s">
        <v>281</v>
      </c>
      <c r="E39" s="622">
        <v>0.65</v>
      </c>
      <c r="F39" s="623">
        <v>38</v>
      </c>
      <c r="G39" s="624">
        <v>2</v>
      </c>
      <c r="H39" s="624">
        <v>28</v>
      </c>
      <c r="I39" s="624">
        <v>43</v>
      </c>
      <c r="J39" s="625">
        <f t="shared" si="0"/>
        <v>5799.95</v>
      </c>
      <c r="K39" s="626">
        <v>68</v>
      </c>
      <c r="L39" s="627" t="s">
        <v>389</v>
      </c>
      <c r="M39" s="628" t="s">
        <v>389</v>
      </c>
      <c r="N39" s="99"/>
      <c r="O39" s="99"/>
      <c r="P39" s="99"/>
      <c r="Q39" s="99"/>
      <c r="R39" s="99"/>
      <c r="S39" s="99"/>
      <c r="T39" s="99"/>
      <c r="U39" s="99"/>
      <c r="V39" s="99"/>
      <c r="W39" s="99"/>
      <c r="X39" s="99"/>
      <c r="Y39" s="99"/>
      <c r="Z39" s="99"/>
      <c r="AA39" s="99"/>
      <c r="AB39" s="99"/>
    </row>
    <row r="40" spans="1:28" s="100" customFormat="1" ht="35.25" customHeight="1">
      <c r="A40" s="619">
        <v>34</v>
      </c>
      <c r="B40" s="442" t="s">
        <v>533</v>
      </c>
      <c r="C40" s="620" t="s">
        <v>573</v>
      </c>
      <c r="D40" s="621" t="s">
        <v>317</v>
      </c>
      <c r="E40" s="622">
        <v>0.66</v>
      </c>
      <c r="F40" s="623">
        <v>34</v>
      </c>
      <c r="G40" s="624">
        <v>2</v>
      </c>
      <c r="H40" s="624">
        <v>27</v>
      </c>
      <c r="I40" s="624">
        <v>36</v>
      </c>
      <c r="J40" s="625">
        <f t="shared" si="0"/>
        <v>5844.96</v>
      </c>
      <c r="K40" s="626">
        <v>67</v>
      </c>
      <c r="L40" s="627">
        <v>163</v>
      </c>
      <c r="M40" s="628">
        <v>35</v>
      </c>
      <c r="N40" s="99"/>
      <c r="O40" s="99"/>
      <c r="P40" s="99"/>
      <c r="Q40" s="99"/>
      <c r="R40" s="99"/>
      <c r="S40" s="99"/>
      <c r="T40" s="99"/>
      <c r="U40" s="99"/>
      <c r="V40" s="99"/>
      <c r="W40" s="99"/>
      <c r="X40" s="99"/>
      <c r="Y40" s="99"/>
      <c r="Z40" s="99"/>
      <c r="AA40" s="99"/>
      <c r="AB40" s="99"/>
    </row>
    <row r="41" spans="1:28" s="100" customFormat="1" ht="35.25" customHeight="1">
      <c r="A41" s="619">
        <v>35</v>
      </c>
      <c r="B41" s="438" t="s">
        <v>574</v>
      </c>
      <c r="C41" s="629" t="s">
        <v>575</v>
      </c>
      <c r="D41" s="621" t="s">
        <v>576</v>
      </c>
      <c r="E41" s="622">
        <v>0.66</v>
      </c>
      <c r="F41" s="623">
        <v>36</v>
      </c>
      <c r="G41" s="624">
        <v>2</v>
      </c>
      <c r="H41" s="624">
        <v>27</v>
      </c>
      <c r="I41" s="624">
        <v>41</v>
      </c>
      <c r="J41" s="625">
        <f t="shared" si="0"/>
        <v>5848.26</v>
      </c>
      <c r="K41" s="626">
        <v>66</v>
      </c>
      <c r="L41" s="627" t="s">
        <v>389</v>
      </c>
      <c r="M41" s="628" t="s">
        <v>389</v>
      </c>
      <c r="N41" s="99"/>
      <c r="O41" s="99"/>
      <c r="P41" s="99"/>
      <c r="Q41" s="99"/>
      <c r="R41" s="99"/>
      <c r="S41" s="99"/>
      <c r="T41" s="99"/>
      <c r="U41" s="99"/>
      <c r="V41" s="99"/>
      <c r="W41" s="99"/>
      <c r="X41" s="99"/>
      <c r="Y41" s="99"/>
      <c r="Z41" s="99"/>
      <c r="AA41" s="99"/>
      <c r="AB41" s="99"/>
    </row>
    <row r="42" spans="1:13" ht="35.25" customHeight="1">
      <c r="A42" s="619">
        <v>36</v>
      </c>
      <c r="B42" s="438" t="s">
        <v>274</v>
      </c>
      <c r="C42" s="441" t="s">
        <v>300</v>
      </c>
      <c r="D42" s="621" t="s">
        <v>301</v>
      </c>
      <c r="E42" s="631">
        <v>0.77</v>
      </c>
      <c r="F42" s="623">
        <v>27</v>
      </c>
      <c r="G42" s="624">
        <v>2</v>
      </c>
      <c r="H42" s="624">
        <v>8</v>
      </c>
      <c r="I42" s="624">
        <v>24</v>
      </c>
      <c r="J42" s="625">
        <f t="shared" si="0"/>
        <v>5932.08</v>
      </c>
      <c r="K42" s="626">
        <v>65</v>
      </c>
      <c r="L42" s="627">
        <v>400</v>
      </c>
      <c r="M42" s="628">
        <v>24</v>
      </c>
    </row>
    <row r="43" spans="1:26" s="100" customFormat="1" ht="35.25" customHeight="1">
      <c r="A43" s="619">
        <v>37</v>
      </c>
      <c r="B43" s="442" t="s">
        <v>323</v>
      </c>
      <c r="C43" s="620" t="s">
        <v>324</v>
      </c>
      <c r="D43" s="621" t="s">
        <v>577</v>
      </c>
      <c r="E43" s="622">
        <v>0.68</v>
      </c>
      <c r="F43" s="623">
        <v>37</v>
      </c>
      <c r="G43" s="624">
        <v>2</v>
      </c>
      <c r="H43" s="624">
        <v>27</v>
      </c>
      <c r="I43" s="624">
        <v>57</v>
      </c>
      <c r="J43" s="625">
        <f t="shared" si="0"/>
        <v>6036.360000000001</v>
      </c>
      <c r="K43" s="626">
        <v>64</v>
      </c>
      <c r="L43" s="627">
        <v>144</v>
      </c>
      <c r="M43" s="628">
        <v>36</v>
      </c>
      <c r="N43" s="99"/>
      <c r="O43" s="99"/>
      <c r="P43" s="99"/>
      <c r="Q43" s="99"/>
      <c r="R43" s="99"/>
      <c r="S43" s="99"/>
      <c r="T43" s="99"/>
      <c r="U43" s="99"/>
      <c r="V43" s="99"/>
      <c r="W43" s="99"/>
      <c r="X43" s="99"/>
      <c r="Y43" s="99"/>
      <c r="Z43" s="99"/>
    </row>
    <row r="44" spans="1:28" s="100" customFormat="1" ht="35.25" customHeight="1">
      <c r="A44" s="619">
        <v>38</v>
      </c>
      <c r="B44" s="442" t="s">
        <v>331</v>
      </c>
      <c r="C44" s="620" t="s">
        <v>327</v>
      </c>
      <c r="D44" s="621" t="s">
        <v>277</v>
      </c>
      <c r="E44" s="622">
        <v>0.62</v>
      </c>
      <c r="F44" s="623">
        <v>41</v>
      </c>
      <c r="G44" s="624">
        <v>2</v>
      </c>
      <c r="H44" s="624">
        <v>42</v>
      </c>
      <c r="I44" s="624">
        <v>44</v>
      </c>
      <c r="J44" s="625">
        <f t="shared" si="0"/>
        <v>6053.68</v>
      </c>
      <c r="K44" s="626">
        <v>63</v>
      </c>
      <c r="L44" s="627">
        <v>574</v>
      </c>
      <c r="M44" s="628">
        <v>14</v>
      </c>
      <c r="N44" s="99"/>
      <c r="O44" s="99"/>
      <c r="P44" s="99"/>
      <c r="Q44" s="99"/>
      <c r="R44" s="99"/>
      <c r="S44" s="99"/>
      <c r="T44" s="99"/>
      <c r="U44" s="99"/>
      <c r="V44" s="99"/>
      <c r="W44" s="99"/>
      <c r="X44" s="99"/>
      <c r="Y44" s="99"/>
      <c r="Z44" s="99"/>
      <c r="AA44" s="99"/>
      <c r="AB44" s="99"/>
    </row>
    <row r="45" spans="1:30" s="100" customFormat="1" ht="35.25" customHeight="1">
      <c r="A45" s="619">
        <v>39</v>
      </c>
      <c r="B45" s="442" t="s">
        <v>487</v>
      </c>
      <c r="C45" s="620" t="s">
        <v>488</v>
      </c>
      <c r="D45" s="621" t="s">
        <v>273</v>
      </c>
      <c r="E45" s="622">
        <v>0.68</v>
      </c>
      <c r="F45" s="623">
        <v>40</v>
      </c>
      <c r="G45" s="624">
        <v>2</v>
      </c>
      <c r="H45" s="624">
        <v>30</v>
      </c>
      <c r="I45" s="624">
        <v>23</v>
      </c>
      <c r="J45" s="625">
        <f t="shared" si="0"/>
        <v>6135.64</v>
      </c>
      <c r="K45" s="626">
        <v>62</v>
      </c>
      <c r="L45" s="627">
        <v>208</v>
      </c>
      <c r="M45" s="628">
        <v>31</v>
      </c>
      <c r="N45" s="99"/>
      <c r="O45" s="99"/>
      <c r="P45" s="99"/>
      <c r="Q45" s="99"/>
      <c r="R45" s="99"/>
      <c r="S45" s="99"/>
      <c r="T45" s="99"/>
      <c r="U45" s="99"/>
      <c r="V45" s="99"/>
      <c r="W45" s="99"/>
      <c r="X45" s="99"/>
      <c r="Y45" s="99"/>
      <c r="Z45" s="99"/>
      <c r="AA45" s="99"/>
      <c r="AB45" s="99"/>
      <c r="AC45" s="99"/>
      <c r="AD45" s="99"/>
    </row>
    <row r="46" spans="1:13" ht="35.25" customHeight="1">
      <c r="A46" s="619">
        <v>40</v>
      </c>
      <c r="B46" s="438" t="s">
        <v>283</v>
      </c>
      <c r="C46" s="629" t="s">
        <v>284</v>
      </c>
      <c r="D46" s="621" t="s">
        <v>317</v>
      </c>
      <c r="E46" s="622">
        <v>0.69</v>
      </c>
      <c r="F46" s="623">
        <v>39</v>
      </c>
      <c r="G46" s="624">
        <v>2</v>
      </c>
      <c r="H46" s="624">
        <v>29</v>
      </c>
      <c r="I46" s="624">
        <v>12</v>
      </c>
      <c r="J46" s="625">
        <f t="shared" si="0"/>
        <v>6176.879999999999</v>
      </c>
      <c r="K46" s="626">
        <v>61</v>
      </c>
      <c r="L46" s="627">
        <v>316</v>
      </c>
      <c r="M46" s="628">
        <v>28</v>
      </c>
    </row>
    <row r="47" spans="1:28" s="100" customFormat="1" ht="35.25" customHeight="1">
      <c r="A47" s="619">
        <v>41</v>
      </c>
      <c r="B47" s="442" t="s">
        <v>578</v>
      </c>
      <c r="C47" s="629" t="s">
        <v>579</v>
      </c>
      <c r="D47" s="621" t="s">
        <v>312</v>
      </c>
      <c r="E47" s="622">
        <v>0.75</v>
      </c>
      <c r="F47" s="623">
        <v>32</v>
      </c>
      <c r="G47" s="624">
        <v>2</v>
      </c>
      <c r="H47" s="624">
        <v>22</v>
      </c>
      <c r="I47" s="624">
        <v>21</v>
      </c>
      <c r="J47" s="625">
        <f t="shared" si="0"/>
        <v>6405.75</v>
      </c>
      <c r="K47" s="626">
        <v>60</v>
      </c>
      <c r="L47" s="627" t="s">
        <v>570</v>
      </c>
      <c r="M47" s="628" t="s">
        <v>570</v>
      </c>
      <c r="N47" s="99"/>
      <c r="O47" s="99"/>
      <c r="P47" s="99"/>
      <c r="Q47" s="99"/>
      <c r="R47" s="99"/>
      <c r="S47" s="99"/>
      <c r="T47" s="99"/>
      <c r="U47" s="99"/>
      <c r="V47" s="99"/>
      <c r="W47" s="99"/>
      <c r="X47" s="99"/>
      <c r="Y47" s="99"/>
      <c r="Z47" s="99"/>
      <c r="AA47" s="99"/>
      <c r="AB47" s="99"/>
    </row>
    <row r="48" spans="1:28" s="100" customFormat="1" ht="35.25" customHeight="1">
      <c r="A48" s="619">
        <v>42</v>
      </c>
      <c r="B48" s="442" t="s">
        <v>580</v>
      </c>
      <c r="C48" s="620" t="s">
        <v>581</v>
      </c>
      <c r="D48" s="621" t="s">
        <v>295</v>
      </c>
      <c r="E48" s="622">
        <v>0.72</v>
      </c>
      <c r="F48" s="623"/>
      <c r="G48" s="624"/>
      <c r="H48" s="624"/>
      <c r="I48" s="624"/>
      <c r="J48" s="633" t="s">
        <v>401</v>
      </c>
      <c r="K48" s="626" t="s">
        <v>582</v>
      </c>
      <c r="L48" s="627" t="s">
        <v>389</v>
      </c>
      <c r="M48" s="628" t="s">
        <v>389</v>
      </c>
      <c r="N48" s="99"/>
      <c r="O48" s="99"/>
      <c r="P48" s="99"/>
      <c r="Q48" s="99"/>
      <c r="R48" s="99"/>
      <c r="S48" s="99"/>
      <c r="T48" s="99"/>
      <c r="U48" s="99"/>
      <c r="V48" s="99"/>
      <c r="W48" s="99"/>
      <c r="X48" s="99"/>
      <c r="Y48" s="99"/>
      <c r="Z48" s="99"/>
      <c r="AA48" s="99"/>
      <c r="AB48" s="99"/>
    </row>
    <row r="49" spans="1:28" s="100" customFormat="1" ht="35.25" customHeight="1">
      <c r="A49" s="619">
        <v>43</v>
      </c>
      <c r="B49" s="442" t="s">
        <v>288</v>
      </c>
      <c r="C49" s="620" t="s">
        <v>289</v>
      </c>
      <c r="D49" s="621" t="s">
        <v>273</v>
      </c>
      <c r="E49" s="622">
        <v>0.81</v>
      </c>
      <c r="F49" s="623"/>
      <c r="G49" s="624"/>
      <c r="H49" s="624"/>
      <c r="I49" s="624"/>
      <c r="J49" s="633" t="s">
        <v>401</v>
      </c>
      <c r="K49" s="626"/>
      <c r="L49" s="627">
        <v>487</v>
      </c>
      <c r="M49" s="628">
        <v>19</v>
      </c>
      <c r="N49" s="99"/>
      <c r="O49" s="99"/>
      <c r="P49" s="99"/>
      <c r="Q49" s="99"/>
      <c r="R49" s="99"/>
      <c r="S49" s="99"/>
      <c r="T49" s="99"/>
      <c r="U49" s="99"/>
      <c r="V49" s="99"/>
      <c r="W49" s="99"/>
      <c r="X49" s="99"/>
      <c r="Y49" s="99"/>
      <c r="Z49" s="99"/>
      <c r="AA49" s="99"/>
      <c r="AB49" s="99"/>
    </row>
    <row r="50" spans="1:28" s="100" customFormat="1" ht="35.25" customHeight="1">
      <c r="A50" s="619">
        <v>44</v>
      </c>
      <c r="B50" s="442" t="s">
        <v>276</v>
      </c>
      <c r="C50" s="620" t="s">
        <v>308</v>
      </c>
      <c r="D50" s="621" t="s">
        <v>277</v>
      </c>
      <c r="E50" s="622">
        <v>0.7</v>
      </c>
      <c r="F50" s="623"/>
      <c r="G50" s="624"/>
      <c r="H50" s="624"/>
      <c r="I50" s="624"/>
      <c r="J50" s="633" t="s">
        <v>401</v>
      </c>
      <c r="K50" s="626"/>
      <c r="L50" s="627">
        <v>441</v>
      </c>
      <c r="M50" s="628">
        <v>23</v>
      </c>
      <c r="N50" s="99"/>
      <c r="O50" s="99"/>
      <c r="P50" s="99"/>
      <c r="Q50" s="99"/>
      <c r="R50" s="99"/>
      <c r="S50" s="99"/>
      <c r="T50" s="99"/>
      <c r="U50" s="99"/>
      <c r="V50" s="99"/>
      <c r="W50" s="99"/>
      <c r="X50" s="99"/>
      <c r="Y50" s="99"/>
      <c r="Z50" s="99"/>
      <c r="AA50" s="99"/>
      <c r="AB50" s="99"/>
    </row>
    <row r="51" spans="1:28" s="100" customFormat="1" ht="35.25" customHeight="1">
      <c r="A51" s="619">
        <v>45</v>
      </c>
      <c r="B51" s="442" t="s">
        <v>334</v>
      </c>
      <c r="C51" s="620" t="s">
        <v>329</v>
      </c>
      <c r="D51" s="621" t="s">
        <v>295</v>
      </c>
      <c r="E51" s="622">
        <v>0.64</v>
      </c>
      <c r="F51" s="623"/>
      <c r="G51" s="624"/>
      <c r="H51" s="624"/>
      <c r="I51" s="624"/>
      <c r="J51" s="633" t="s">
        <v>401</v>
      </c>
      <c r="K51" s="626"/>
      <c r="L51" s="627">
        <v>90</v>
      </c>
      <c r="M51" s="628">
        <v>39</v>
      </c>
      <c r="N51" s="99"/>
      <c r="O51" s="99"/>
      <c r="P51" s="99"/>
      <c r="Q51" s="99"/>
      <c r="R51" s="99"/>
      <c r="S51" s="99"/>
      <c r="T51" s="99"/>
      <c r="U51" s="99"/>
      <c r="V51" s="99"/>
      <c r="W51" s="99"/>
      <c r="X51" s="99"/>
      <c r="Y51" s="99"/>
      <c r="Z51" s="99"/>
      <c r="AA51" s="99"/>
      <c r="AB51" s="99"/>
    </row>
    <row r="52" spans="1:13" ht="35.25" customHeight="1">
      <c r="A52" s="619">
        <v>46</v>
      </c>
      <c r="B52" s="442" t="s">
        <v>332</v>
      </c>
      <c r="C52" s="620" t="s">
        <v>329</v>
      </c>
      <c r="D52" s="621" t="s">
        <v>269</v>
      </c>
      <c r="E52" s="630">
        <v>0.62</v>
      </c>
      <c r="F52" s="623"/>
      <c r="G52" s="624"/>
      <c r="H52" s="624"/>
      <c r="I52" s="624"/>
      <c r="J52" s="633" t="s">
        <v>401</v>
      </c>
      <c r="K52" s="626"/>
      <c r="L52" s="627">
        <v>170</v>
      </c>
      <c r="M52" s="628">
        <v>32</v>
      </c>
    </row>
    <row r="53" spans="1:26" s="100" customFormat="1" ht="35.25" customHeight="1">
      <c r="A53" s="619">
        <v>47</v>
      </c>
      <c r="B53" s="442" t="s">
        <v>285</v>
      </c>
      <c r="C53" s="620" t="s">
        <v>318</v>
      </c>
      <c r="D53" s="621" t="s">
        <v>319</v>
      </c>
      <c r="E53" s="622">
        <v>0.69</v>
      </c>
      <c r="F53" s="634"/>
      <c r="G53" s="624"/>
      <c r="H53" s="624"/>
      <c r="I53" s="624"/>
      <c r="J53" s="633" t="s">
        <v>583</v>
      </c>
      <c r="K53" s="626">
        <v>80</v>
      </c>
      <c r="L53" s="627">
        <v>506</v>
      </c>
      <c r="M53" s="628">
        <v>18</v>
      </c>
      <c r="N53" s="99"/>
      <c r="O53" s="99"/>
      <c r="P53" s="99"/>
      <c r="Q53" s="99"/>
      <c r="R53" s="99"/>
      <c r="S53" s="99"/>
      <c r="T53" s="99"/>
      <c r="U53" s="99"/>
      <c r="V53" s="99"/>
      <c r="W53" s="99"/>
      <c r="X53" s="99"/>
      <c r="Y53" s="99"/>
      <c r="Z53" s="99"/>
    </row>
    <row r="54" spans="1:28" s="100" customFormat="1" ht="35.25" customHeight="1">
      <c r="A54" s="619"/>
      <c r="B54" s="442"/>
      <c r="C54" s="629"/>
      <c r="D54" s="621"/>
      <c r="E54" s="622"/>
      <c r="F54" s="634"/>
      <c r="G54" s="624"/>
      <c r="H54" s="624"/>
      <c r="I54" s="635"/>
      <c r="J54" s="633"/>
      <c r="K54" s="626"/>
      <c r="L54" s="627"/>
      <c r="M54" s="628"/>
      <c r="N54" s="99"/>
      <c r="O54" s="99"/>
      <c r="P54" s="99"/>
      <c r="Q54" s="99"/>
      <c r="R54" s="99"/>
      <c r="S54" s="99"/>
      <c r="T54" s="99"/>
      <c r="U54" s="99"/>
      <c r="V54" s="99"/>
      <c r="W54" s="99"/>
      <c r="X54" s="99"/>
      <c r="Y54" s="99"/>
      <c r="Z54" s="99"/>
      <c r="AA54" s="99"/>
      <c r="AB54" s="99"/>
    </row>
    <row r="55" spans="1:28" s="100" customFormat="1" ht="35.25" customHeight="1">
      <c r="A55" s="619"/>
      <c r="B55" s="438"/>
      <c r="C55" s="636"/>
      <c r="D55" s="621"/>
      <c r="E55" s="622"/>
      <c r="F55" s="634"/>
      <c r="G55" s="624"/>
      <c r="H55" s="624"/>
      <c r="I55" s="637"/>
      <c r="J55" s="625"/>
      <c r="K55" s="626"/>
      <c r="L55" s="627"/>
      <c r="M55" s="628"/>
      <c r="N55" s="99"/>
      <c r="O55" s="99"/>
      <c r="P55" s="99"/>
      <c r="Q55" s="99"/>
      <c r="R55" s="99"/>
      <c r="S55" s="99"/>
      <c r="T55" s="99"/>
      <c r="U55" s="99"/>
      <c r="V55" s="99"/>
      <c r="W55" s="99"/>
      <c r="X55" s="99"/>
      <c r="Y55" s="99"/>
      <c r="Z55" s="99"/>
      <c r="AA55" s="99"/>
      <c r="AB55" s="99"/>
    </row>
    <row r="56" spans="1:13" ht="35.25" customHeight="1" thickBot="1">
      <c r="A56" s="638"/>
      <c r="B56" s="639"/>
      <c r="C56" s="640"/>
      <c r="D56" s="641"/>
      <c r="E56" s="642"/>
      <c r="F56" s="643"/>
      <c r="G56" s="644"/>
      <c r="H56" s="645"/>
      <c r="I56" s="644"/>
      <c r="J56" s="646"/>
      <c r="K56" s="647"/>
      <c r="L56" s="648"/>
      <c r="M56" s="649"/>
    </row>
  </sheetData>
  <sheetProtection/>
  <mergeCells count="12">
    <mergeCell ref="G5:I5"/>
    <mergeCell ref="J5:J6"/>
    <mergeCell ref="K5:K6"/>
    <mergeCell ref="L5:M5"/>
    <mergeCell ref="B2:B3"/>
    <mergeCell ref="C2:J3"/>
    <mergeCell ref="C4:J4"/>
    <mergeCell ref="B5:B6"/>
    <mergeCell ref="C5:C6"/>
    <mergeCell ref="D5:D6"/>
    <mergeCell ref="E5:E6"/>
    <mergeCell ref="F5:F6"/>
  </mergeCells>
  <printOptions horizontalCentered="1" verticalCentered="1"/>
  <pageMargins left="0.1968503937007874" right="0" top="0" bottom="0" header="0" footer="0"/>
  <pageSetup fitToHeight="10" horizontalDpi="300" verticalDpi="300" orientation="portrait" paperSize="9" scale="40" r:id="rId1"/>
</worksheet>
</file>

<file path=xl/worksheets/sheet9.xml><?xml version="1.0" encoding="utf-8"?>
<worksheet xmlns="http://schemas.openxmlformats.org/spreadsheetml/2006/main" xmlns:r="http://schemas.openxmlformats.org/officeDocument/2006/relationships">
  <dimension ref="B2:O68"/>
  <sheetViews>
    <sheetView zoomScalePageLayoutView="0" workbookViewId="0" topLeftCell="A13">
      <selection activeCell="J29" sqref="J29"/>
    </sheetView>
  </sheetViews>
  <sheetFormatPr defaultColWidth="9.00390625" defaultRowHeight="13.5"/>
  <cols>
    <col min="1" max="1" width="2.25390625" style="650" customWidth="1"/>
    <col min="2" max="2" width="17.75390625" style="650" customWidth="1"/>
    <col min="3" max="3" width="26.125" style="650" customWidth="1"/>
    <col min="4" max="4" width="12.25390625" style="650" customWidth="1"/>
    <col min="5" max="5" width="5.875" style="650" customWidth="1"/>
    <col min="6" max="6" width="29.125" style="650" customWidth="1"/>
    <col min="7" max="7" width="1.37890625" style="650" customWidth="1"/>
    <col min="8" max="8" width="6.25390625" style="650" customWidth="1"/>
    <col min="9" max="16384" width="9.00390625" style="650" customWidth="1"/>
  </cols>
  <sheetData>
    <row r="2" spans="2:6" ht="18.75">
      <c r="B2" s="1341" t="s">
        <v>584</v>
      </c>
      <c r="C2" s="1341"/>
      <c r="D2" s="1341"/>
      <c r="E2" s="1341"/>
      <c r="F2" s="1341"/>
    </row>
    <row r="3" spans="6:14" ht="14.25">
      <c r="F3" s="651" t="s">
        <v>585</v>
      </c>
      <c r="H3" s="652"/>
      <c r="I3" s="652"/>
      <c r="J3" s="652"/>
      <c r="K3" s="652"/>
      <c r="L3" s="652"/>
      <c r="M3" s="652"/>
      <c r="N3" s="652"/>
    </row>
    <row r="4" spans="2:14" ht="14.25">
      <c r="B4" s="653" t="s">
        <v>586</v>
      </c>
      <c r="C4" s="653" t="s">
        <v>587</v>
      </c>
      <c r="D4" s="653" t="s">
        <v>588</v>
      </c>
      <c r="E4" s="653" t="s">
        <v>434</v>
      </c>
      <c r="F4" s="653" t="s">
        <v>589</v>
      </c>
      <c r="H4" s="652"/>
      <c r="I4" s="654"/>
      <c r="J4" s="654"/>
      <c r="K4" s="654"/>
      <c r="L4" s="654"/>
      <c r="M4" s="654"/>
      <c r="N4" s="652"/>
    </row>
    <row r="5" spans="2:14" ht="14.25">
      <c r="B5" s="655" t="s">
        <v>590</v>
      </c>
      <c r="C5" s="656" t="s">
        <v>591</v>
      </c>
      <c r="D5" s="657" t="s">
        <v>592</v>
      </c>
      <c r="E5" s="658">
        <v>1</v>
      </c>
      <c r="F5" s="658"/>
      <c r="G5" s="477"/>
      <c r="H5" s="652"/>
      <c r="I5" s="659"/>
      <c r="J5" s="477"/>
      <c r="K5" s="652"/>
      <c r="L5" s="660"/>
      <c r="M5" s="659"/>
      <c r="N5" s="652"/>
    </row>
    <row r="6" spans="2:14" ht="14.25">
      <c r="B6" s="655" t="s">
        <v>593</v>
      </c>
      <c r="C6" s="661" t="s">
        <v>538</v>
      </c>
      <c r="D6" s="657" t="s">
        <v>594</v>
      </c>
      <c r="E6" s="658">
        <v>2</v>
      </c>
      <c r="F6" s="658"/>
      <c r="G6" s="662"/>
      <c r="H6" s="652"/>
      <c r="I6" s="659"/>
      <c r="J6" s="662"/>
      <c r="K6" s="652"/>
      <c r="L6" s="660"/>
      <c r="M6" s="659"/>
      <c r="N6" s="652"/>
    </row>
    <row r="7" spans="2:14" ht="14.25">
      <c r="B7" s="655" t="s">
        <v>595</v>
      </c>
      <c r="C7" s="656" t="s">
        <v>531</v>
      </c>
      <c r="D7" s="657" t="s">
        <v>596</v>
      </c>
      <c r="E7" s="658">
        <v>3</v>
      </c>
      <c r="F7" s="658"/>
      <c r="G7" s="477"/>
      <c r="H7" s="652"/>
      <c r="I7" s="659"/>
      <c r="J7" s="477"/>
      <c r="K7" s="652"/>
      <c r="L7" s="660"/>
      <c r="M7" s="659"/>
      <c r="N7" s="652"/>
    </row>
    <row r="8" spans="2:14" ht="14.25">
      <c r="B8" s="655" t="s">
        <v>597</v>
      </c>
      <c r="C8" s="656" t="s">
        <v>534</v>
      </c>
      <c r="D8" s="657" t="s">
        <v>598</v>
      </c>
      <c r="E8" s="658">
        <v>4</v>
      </c>
      <c r="F8" s="658"/>
      <c r="G8" s="477"/>
      <c r="H8" s="652"/>
      <c r="I8" s="659"/>
      <c r="J8" s="477"/>
      <c r="K8" s="652"/>
      <c r="L8" s="660"/>
      <c r="M8" s="659"/>
      <c r="N8" s="652"/>
    </row>
    <row r="9" spans="2:14" ht="14.25">
      <c r="B9" s="655" t="s">
        <v>599</v>
      </c>
      <c r="C9" s="656" t="s">
        <v>307</v>
      </c>
      <c r="D9" s="657" t="s">
        <v>600</v>
      </c>
      <c r="E9" s="658">
        <v>5</v>
      </c>
      <c r="F9" s="658"/>
      <c r="G9" s="477"/>
      <c r="H9" s="652"/>
      <c r="I9" s="659"/>
      <c r="J9" s="477"/>
      <c r="K9" s="652"/>
      <c r="L9" s="660"/>
      <c r="M9" s="659"/>
      <c r="N9" s="652"/>
    </row>
    <row r="10" spans="2:14" ht="14.25">
      <c r="B10" s="655" t="s">
        <v>601</v>
      </c>
      <c r="C10" s="656" t="s">
        <v>567</v>
      </c>
      <c r="D10" s="657" t="s">
        <v>602</v>
      </c>
      <c r="E10" s="658">
        <v>6</v>
      </c>
      <c r="F10" s="658"/>
      <c r="G10" s="477"/>
      <c r="H10" s="652"/>
      <c r="I10" s="659"/>
      <c r="J10" s="477"/>
      <c r="K10" s="652"/>
      <c r="L10" s="660"/>
      <c r="M10" s="659"/>
      <c r="N10" s="652"/>
    </row>
    <row r="11" spans="2:14" ht="14.25">
      <c r="B11" s="655" t="s">
        <v>603</v>
      </c>
      <c r="C11" s="656" t="s">
        <v>286</v>
      </c>
      <c r="D11" s="657" t="s">
        <v>604</v>
      </c>
      <c r="E11" s="658">
        <v>7</v>
      </c>
      <c r="F11" s="658"/>
      <c r="G11" s="477"/>
      <c r="H11" s="652"/>
      <c r="I11" s="659"/>
      <c r="J11" s="477"/>
      <c r="K11" s="652"/>
      <c r="L11" s="660"/>
      <c r="M11" s="659"/>
      <c r="N11" s="652"/>
    </row>
    <row r="12" spans="2:14" ht="14.25">
      <c r="B12" s="655" t="s">
        <v>605</v>
      </c>
      <c r="C12" s="656" t="s">
        <v>304</v>
      </c>
      <c r="D12" s="657" t="s">
        <v>606</v>
      </c>
      <c r="E12" s="658">
        <v>8</v>
      </c>
      <c r="F12" s="658"/>
      <c r="G12" s="477"/>
      <c r="H12" s="652"/>
      <c r="I12" s="659"/>
      <c r="J12" s="477"/>
      <c r="K12" s="652"/>
      <c r="L12" s="660"/>
      <c r="M12" s="659"/>
      <c r="N12" s="652"/>
    </row>
    <row r="13" spans="2:14" ht="14.25">
      <c r="B13" s="655" t="s">
        <v>607</v>
      </c>
      <c r="C13" s="656" t="s">
        <v>443</v>
      </c>
      <c r="D13" s="657" t="s">
        <v>608</v>
      </c>
      <c r="E13" s="658">
        <v>9</v>
      </c>
      <c r="F13" s="658"/>
      <c r="G13" s="477"/>
      <c r="H13" s="652"/>
      <c r="I13" s="659"/>
      <c r="J13" s="477"/>
      <c r="K13" s="652"/>
      <c r="L13" s="660"/>
      <c r="M13" s="659"/>
      <c r="N13" s="652"/>
    </row>
    <row r="14" spans="2:14" ht="14.25">
      <c r="B14" s="655" t="s">
        <v>609</v>
      </c>
      <c r="C14" s="656" t="s">
        <v>271</v>
      </c>
      <c r="D14" s="657" t="s">
        <v>610</v>
      </c>
      <c r="E14" s="658">
        <v>10</v>
      </c>
      <c r="F14" s="658"/>
      <c r="G14" s="477"/>
      <c r="H14" s="652"/>
      <c r="I14" s="659"/>
      <c r="J14" s="477"/>
      <c r="K14" s="652"/>
      <c r="L14" s="660"/>
      <c r="M14" s="659"/>
      <c r="N14" s="652"/>
    </row>
    <row r="15" spans="2:14" ht="14.25">
      <c r="B15" s="655" t="s">
        <v>611</v>
      </c>
      <c r="C15" s="656" t="s">
        <v>541</v>
      </c>
      <c r="D15" s="657" t="s">
        <v>612</v>
      </c>
      <c r="E15" s="658">
        <v>11</v>
      </c>
      <c r="F15" s="663"/>
      <c r="G15" s="477"/>
      <c r="H15" s="652"/>
      <c r="I15" s="659"/>
      <c r="J15" s="477"/>
      <c r="K15" s="652"/>
      <c r="L15" s="660"/>
      <c r="M15" s="659"/>
      <c r="N15" s="652"/>
    </row>
    <row r="16" spans="2:14" ht="14.25">
      <c r="B16" s="655" t="s">
        <v>613</v>
      </c>
      <c r="C16" s="661" t="s">
        <v>272</v>
      </c>
      <c r="D16" s="657" t="s">
        <v>614</v>
      </c>
      <c r="E16" s="658">
        <v>12</v>
      </c>
      <c r="F16" s="663"/>
      <c r="G16" s="662"/>
      <c r="H16" s="652"/>
      <c r="I16" s="659"/>
      <c r="J16" s="662"/>
      <c r="K16" s="652"/>
      <c r="L16" s="660"/>
      <c r="M16" s="659"/>
      <c r="N16" s="652"/>
    </row>
    <row r="17" spans="2:14" ht="14.25">
      <c r="B17" s="655"/>
      <c r="C17" s="662"/>
      <c r="D17" s="657"/>
      <c r="E17" s="658"/>
      <c r="F17" s="663"/>
      <c r="G17" s="662"/>
      <c r="H17" s="652"/>
      <c r="I17" s="659"/>
      <c r="J17" s="477"/>
      <c r="K17" s="652"/>
      <c r="L17" s="660"/>
      <c r="M17" s="664"/>
      <c r="N17" s="652"/>
    </row>
    <row r="18" spans="2:14" ht="14.25">
      <c r="B18" s="655" t="s">
        <v>615</v>
      </c>
      <c r="C18" s="661" t="s">
        <v>333</v>
      </c>
      <c r="D18" s="657" t="s">
        <v>612</v>
      </c>
      <c r="E18" s="658">
        <v>15</v>
      </c>
      <c r="F18" s="665"/>
      <c r="G18" s="477"/>
      <c r="H18" s="652"/>
      <c r="I18" s="659"/>
      <c r="J18" s="652"/>
      <c r="K18" s="652"/>
      <c r="L18" s="660"/>
      <c r="M18" s="664"/>
      <c r="N18" s="652"/>
    </row>
    <row r="19" spans="2:14" ht="14.25">
      <c r="B19" s="655" t="s">
        <v>616</v>
      </c>
      <c r="C19" s="656" t="s">
        <v>275</v>
      </c>
      <c r="D19" s="657" t="s">
        <v>612</v>
      </c>
      <c r="E19" s="658">
        <v>20</v>
      </c>
      <c r="F19" s="663"/>
      <c r="G19" s="477"/>
      <c r="H19" s="652"/>
      <c r="I19" s="659"/>
      <c r="J19" s="662"/>
      <c r="K19" s="652"/>
      <c r="L19" s="660"/>
      <c r="M19" s="664"/>
      <c r="N19" s="652"/>
    </row>
    <row r="20" spans="2:14" ht="14.25">
      <c r="B20" s="655" t="s">
        <v>617</v>
      </c>
      <c r="C20" s="656" t="s">
        <v>270</v>
      </c>
      <c r="D20" s="657" t="s">
        <v>612</v>
      </c>
      <c r="E20" s="658">
        <v>25</v>
      </c>
      <c r="F20" s="663"/>
      <c r="G20" s="477"/>
      <c r="H20" s="652"/>
      <c r="I20" s="659"/>
      <c r="J20" s="477"/>
      <c r="K20" s="652"/>
      <c r="L20" s="660"/>
      <c r="M20" s="664"/>
      <c r="N20" s="652"/>
    </row>
    <row r="21" spans="2:14" ht="14.25">
      <c r="B21" s="655" t="s">
        <v>618</v>
      </c>
      <c r="C21" s="661" t="s">
        <v>302</v>
      </c>
      <c r="D21" s="657" t="s">
        <v>612</v>
      </c>
      <c r="E21" s="658">
        <v>30</v>
      </c>
      <c r="F21" s="663"/>
      <c r="G21" s="662"/>
      <c r="H21" s="652"/>
      <c r="I21" s="659"/>
      <c r="J21" s="477"/>
      <c r="K21" s="652"/>
      <c r="L21" s="660"/>
      <c r="M21" s="664"/>
      <c r="N21" s="652"/>
    </row>
    <row r="22" spans="2:14" ht="14.25">
      <c r="B22" s="655" t="s">
        <v>619</v>
      </c>
      <c r="C22" s="656" t="s">
        <v>574</v>
      </c>
      <c r="D22" s="657" t="s">
        <v>612</v>
      </c>
      <c r="E22" s="658">
        <v>35</v>
      </c>
      <c r="F22" s="663"/>
      <c r="G22" s="477"/>
      <c r="H22" s="652"/>
      <c r="I22" s="659"/>
      <c r="J22" s="652"/>
      <c r="K22" s="652"/>
      <c r="L22" s="660"/>
      <c r="M22" s="664"/>
      <c r="N22" s="652"/>
    </row>
    <row r="23" spans="2:14" ht="14.25">
      <c r="B23" s="655" t="s">
        <v>620</v>
      </c>
      <c r="C23" s="656"/>
      <c r="D23" s="657"/>
      <c r="E23" s="658"/>
      <c r="F23" s="665" t="s">
        <v>621</v>
      </c>
      <c r="G23" s="477"/>
      <c r="H23" s="652"/>
      <c r="I23" s="659"/>
      <c r="J23" s="662"/>
      <c r="K23" s="652"/>
      <c r="L23" s="660"/>
      <c r="M23" s="664"/>
      <c r="N23" s="652"/>
    </row>
    <row r="24" spans="2:14" ht="14.25">
      <c r="B24" s="655"/>
      <c r="C24" s="656"/>
      <c r="D24" s="657"/>
      <c r="E24" s="658"/>
      <c r="F24" s="665"/>
      <c r="G24" s="477"/>
      <c r="H24" s="652"/>
      <c r="I24" s="659"/>
      <c r="J24" s="662"/>
      <c r="K24" s="652"/>
      <c r="L24" s="660"/>
      <c r="M24" s="664"/>
      <c r="N24" s="652"/>
    </row>
    <row r="25" spans="2:14" ht="14.25">
      <c r="B25" s="655" t="s">
        <v>622</v>
      </c>
      <c r="C25" s="656" t="s">
        <v>282</v>
      </c>
      <c r="D25" s="657" t="s">
        <v>608</v>
      </c>
      <c r="E25" s="658">
        <v>19</v>
      </c>
      <c r="F25" s="665"/>
      <c r="G25" s="477"/>
      <c r="H25" s="652"/>
      <c r="I25" s="659"/>
      <c r="J25" s="652"/>
      <c r="K25" s="652"/>
      <c r="L25" s="660"/>
      <c r="M25" s="664"/>
      <c r="N25" s="652"/>
    </row>
    <row r="26" spans="2:14" ht="14.25">
      <c r="B26" s="655" t="s">
        <v>622</v>
      </c>
      <c r="C26" s="661" t="s">
        <v>293</v>
      </c>
      <c r="D26" s="657" t="s">
        <v>608</v>
      </c>
      <c r="E26" s="658">
        <v>27</v>
      </c>
      <c r="F26" s="665"/>
      <c r="G26" s="477"/>
      <c r="H26" s="652"/>
      <c r="I26" s="659"/>
      <c r="J26" s="652"/>
      <c r="K26" s="652"/>
      <c r="L26" s="660"/>
      <c r="M26" s="664"/>
      <c r="N26" s="652"/>
    </row>
    <row r="27" spans="2:14" ht="14.25">
      <c r="B27" s="655" t="s">
        <v>623</v>
      </c>
      <c r="C27" s="656"/>
      <c r="D27" s="657"/>
      <c r="E27" s="658"/>
      <c r="F27" s="665" t="s">
        <v>621</v>
      </c>
      <c r="G27" s="662"/>
      <c r="H27" s="652"/>
      <c r="I27" s="659"/>
      <c r="J27" s="477"/>
      <c r="K27" s="652"/>
      <c r="L27" s="660"/>
      <c r="M27" s="659"/>
      <c r="N27" s="652"/>
    </row>
    <row r="28" spans="2:14" ht="14.25">
      <c r="B28" s="655" t="s">
        <v>624</v>
      </c>
      <c r="C28" s="656" t="s">
        <v>280</v>
      </c>
      <c r="D28" s="657" t="s">
        <v>608</v>
      </c>
      <c r="E28" s="658">
        <v>29</v>
      </c>
      <c r="F28" s="665"/>
      <c r="G28" s="477"/>
      <c r="H28" s="652"/>
      <c r="I28" s="659"/>
      <c r="J28" s="477"/>
      <c r="K28" s="652"/>
      <c r="L28" s="660"/>
      <c r="M28" s="664"/>
      <c r="N28" s="652"/>
    </row>
    <row r="29" spans="2:14" ht="14.25">
      <c r="B29" s="655" t="s">
        <v>625</v>
      </c>
      <c r="C29" s="656" t="s">
        <v>283</v>
      </c>
      <c r="D29" s="657" t="s">
        <v>608</v>
      </c>
      <c r="E29" s="658">
        <v>40</v>
      </c>
      <c r="F29" s="663"/>
      <c r="G29" s="477"/>
      <c r="H29" s="652"/>
      <c r="I29" s="659"/>
      <c r="J29" s="662"/>
      <c r="K29" s="652"/>
      <c r="L29" s="660"/>
      <c r="M29" s="664"/>
      <c r="N29" s="652"/>
    </row>
    <row r="30" spans="2:14" ht="14.25">
      <c r="B30" s="655" t="s">
        <v>626</v>
      </c>
      <c r="C30" s="661" t="s">
        <v>444</v>
      </c>
      <c r="D30" s="657" t="s">
        <v>608</v>
      </c>
      <c r="E30" s="658">
        <v>24</v>
      </c>
      <c r="F30" s="665"/>
      <c r="G30" s="477"/>
      <c r="H30" s="652"/>
      <c r="I30" s="659"/>
      <c r="J30" s="477"/>
      <c r="K30" s="652"/>
      <c r="L30" s="660"/>
      <c r="M30" s="664"/>
      <c r="N30" s="652"/>
    </row>
    <row r="31" spans="2:14" ht="14.25">
      <c r="B31" s="655"/>
      <c r="C31" s="661"/>
      <c r="D31" s="657"/>
      <c r="E31" s="658"/>
      <c r="F31" s="665"/>
      <c r="G31" s="477"/>
      <c r="H31" s="652"/>
      <c r="I31" s="659"/>
      <c r="J31" s="652"/>
      <c r="K31" s="652"/>
      <c r="L31" s="660"/>
      <c r="M31" s="664"/>
      <c r="N31" s="652"/>
    </row>
    <row r="32" spans="2:14" ht="14.25">
      <c r="B32" s="655" t="s">
        <v>627</v>
      </c>
      <c r="C32" s="661"/>
      <c r="D32" s="657"/>
      <c r="E32" s="658"/>
      <c r="F32" s="665" t="s">
        <v>628</v>
      </c>
      <c r="G32" s="477"/>
      <c r="H32" s="652"/>
      <c r="I32" s="659"/>
      <c r="J32" s="477"/>
      <c r="K32" s="652"/>
      <c r="L32" s="660"/>
      <c r="M32" s="659"/>
      <c r="N32" s="652"/>
    </row>
    <row r="33" spans="2:14" ht="14.25">
      <c r="B33" s="655" t="s">
        <v>629</v>
      </c>
      <c r="C33" s="656"/>
      <c r="D33" s="657"/>
      <c r="E33" s="658"/>
      <c r="F33" s="665" t="s">
        <v>621</v>
      </c>
      <c r="G33" s="477"/>
      <c r="H33" s="652"/>
      <c r="I33" s="659"/>
      <c r="J33" s="477"/>
      <c r="K33" s="652"/>
      <c r="L33" s="660"/>
      <c r="M33" s="664"/>
      <c r="N33" s="652"/>
    </row>
    <row r="34" spans="2:14" ht="14.25">
      <c r="B34" s="655" t="s">
        <v>630</v>
      </c>
      <c r="C34" s="656"/>
      <c r="D34" s="657"/>
      <c r="E34" s="658"/>
      <c r="F34" s="665" t="s">
        <v>621</v>
      </c>
      <c r="G34" s="662"/>
      <c r="H34" s="652"/>
      <c r="I34" s="659"/>
      <c r="J34" s="652"/>
      <c r="K34" s="652"/>
      <c r="L34" s="660"/>
      <c r="M34" s="664"/>
      <c r="N34" s="652"/>
    </row>
    <row r="35" spans="2:14" ht="14.25">
      <c r="B35" s="655" t="s">
        <v>631</v>
      </c>
      <c r="C35" s="656" t="s">
        <v>441</v>
      </c>
      <c r="D35" s="657" t="s">
        <v>612</v>
      </c>
      <c r="E35" s="658">
        <v>16</v>
      </c>
      <c r="F35" s="663"/>
      <c r="G35" s="662"/>
      <c r="H35" s="652"/>
      <c r="I35" s="659"/>
      <c r="J35" s="477"/>
      <c r="K35" s="652"/>
      <c r="L35" s="660"/>
      <c r="M35" s="664"/>
      <c r="N35" s="652"/>
    </row>
    <row r="36" spans="2:14" ht="14.25">
      <c r="B36" s="655" t="s">
        <v>632</v>
      </c>
      <c r="C36" s="666" t="s">
        <v>321</v>
      </c>
      <c r="D36" s="657" t="s">
        <v>612</v>
      </c>
      <c r="E36" s="658">
        <v>21</v>
      </c>
      <c r="F36" s="665"/>
      <c r="G36" s="662"/>
      <c r="H36" s="652"/>
      <c r="I36" s="659"/>
      <c r="J36" s="477"/>
      <c r="K36" s="652"/>
      <c r="L36" s="660"/>
      <c r="M36" s="664"/>
      <c r="N36" s="652"/>
    </row>
    <row r="37" spans="2:14" ht="14.25">
      <c r="B37" s="655" t="s">
        <v>633</v>
      </c>
      <c r="C37" s="656" t="s">
        <v>543</v>
      </c>
      <c r="D37" s="657" t="s">
        <v>612</v>
      </c>
      <c r="E37" s="658">
        <v>32</v>
      </c>
      <c r="F37" s="665"/>
      <c r="G37" s="477"/>
      <c r="H37" s="652"/>
      <c r="I37" s="659"/>
      <c r="J37" s="662"/>
      <c r="K37" s="652"/>
      <c r="L37" s="660"/>
      <c r="M37" s="659"/>
      <c r="N37" s="652"/>
    </row>
    <row r="38" spans="2:14" ht="14.25">
      <c r="B38" s="655" t="s">
        <v>634</v>
      </c>
      <c r="C38" s="656" t="s">
        <v>533</v>
      </c>
      <c r="D38" s="657" t="s">
        <v>612</v>
      </c>
      <c r="E38" s="658">
        <v>34</v>
      </c>
      <c r="F38" s="665"/>
      <c r="G38" s="477"/>
      <c r="H38" s="652"/>
      <c r="I38" s="659"/>
      <c r="J38" s="662"/>
      <c r="K38" s="652"/>
      <c r="L38" s="660"/>
      <c r="M38" s="664"/>
      <c r="N38" s="652"/>
    </row>
    <row r="39" spans="2:14" ht="14.25">
      <c r="B39" s="655" t="s">
        <v>635</v>
      </c>
      <c r="C39" s="656" t="s">
        <v>578</v>
      </c>
      <c r="D39" s="657" t="s">
        <v>612</v>
      </c>
      <c r="E39" s="658">
        <v>41</v>
      </c>
      <c r="F39" s="665"/>
      <c r="G39" s="477"/>
      <c r="H39" s="652"/>
      <c r="I39" s="659"/>
      <c r="J39" s="477"/>
      <c r="K39" s="652"/>
      <c r="L39" s="660"/>
      <c r="M39" s="664"/>
      <c r="N39" s="652"/>
    </row>
    <row r="40" spans="2:14" ht="14.25">
      <c r="B40" s="655"/>
      <c r="C40" s="656"/>
      <c r="D40" s="657"/>
      <c r="E40" s="658"/>
      <c r="F40" s="658"/>
      <c r="G40" s="477"/>
      <c r="H40" s="652"/>
      <c r="I40" s="659"/>
      <c r="J40" s="662"/>
      <c r="K40" s="652"/>
      <c r="L40" s="660"/>
      <c r="M40" s="664"/>
      <c r="N40" s="652"/>
    </row>
    <row r="41" spans="2:14" ht="14.25">
      <c r="B41" s="655" t="s">
        <v>636</v>
      </c>
      <c r="C41" s="667" t="s">
        <v>268</v>
      </c>
      <c r="D41" s="657" t="s">
        <v>614</v>
      </c>
      <c r="E41" s="658">
        <v>18</v>
      </c>
      <c r="F41" s="665"/>
      <c r="G41" s="477"/>
      <c r="H41" s="652"/>
      <c r="I41" s="659"/>
      <c r="J41" s="477"/>
      <c r="K41" s="652"/>
      <c r="L41" s="660"/>
      <c r="M41" s="664"/>
      <c r="N41" s="652"/>
    </row>
    <row r="42" spans="2:14" ht="14.25">
      <c r="B42" s="655" t="s">
        <v>637</v>
      </c>
      <c r="C42" s="661" t="s">
        <v>3</v>
      </c>
      <c r="D42" s="657" t="s">
        <v>614</v>
      </c>
      <c r="E42" s="658">
        <v>22</v>
      </c>
      <c r="F42" s="665"/>
      <c r="G42" s="477"/>
      <c r="H42" s="652"/>
      <c r="I42" s="659"/>
      <c r="J42" s="477"/>
      <c r="K42" s="652"/>
      <c r="L42" s="660"/>
      <c r="M42" s="664"/>
      <c r="N42" s="652"/>
    </row>
    <row r="43" spans="2:14" ht="14.25">
      <c r="B43" s="655" t="s">
        <v>638</v>
      </c>
      <c r="C43" s="656" t="s">
        <v>298</v>
      </c>
      <c r="D43" s="657" t="s">
        <v>614</v>
      </c>
      <c r="E43" s="658">
        <v>26</v>
      </c>
      <c r="F43" s="658"/>
      <c r="G43" s="477"/>
      <c r="H43" s="652"/>
      <c r="I43" s="659"/>
      <c r="J43" s="662"/>
      <c r="K43" s="652"/>
      <c r="L43" s="660"/>
      <c r="M43" s="664"/>
      <c r="N43" s="652"/>
    </row>
    <row r="44" spans="2:14" ht="14.25">
      <c r="B44" s="655" t="s">
        <v>639</v>
      </c>
      <c r="C44" s="661" t="s">
        <v>571</v>
      </c>
      <c r="D44" s="657" t="s">
        <v>614</v>
      </c>
      <c r="E44" s="658">
        <v>31</v>
      </c>
      <c r="F44" s="665"/>
      <c r="G44" s="477"/>
      <c r="H44" s="652"/>
      <c r="I44" s="659"/>
      <c r="J44" s="477"/>
      <c r="K44" s="652"/>
      <c r="L44" s="660"/>
      <c r="M44" s="664"/>
      <c r="N44" s="652"/>
    </row>
    <row r="45" spans="2:14" ht="14.25">
      <c r="B45" s="655" t="s">
        <v>640</v>
      </c>
      <c r="C45" s="661" t="s">
        <v>446</v>
      </c>
      <c r="D45" s="657" t="s">
        <v>614</v>
      </c>
      <c r="E45" s="658">
        <v>33</v>
      </c>
      <c r="F45" s="665"/>
      <c r="G45" s="477"/>
      <c r="H45" s="652"/>
      <c r="I45" s="659"/>
      <c r="J45" s="477"/>
      <c r="K45" s="652"/>
      <c r="L45" s="660"/>
      <c r="M45" s="664"/>
      <c r="N45" s="652"/>
    </row>
    <row r="46" spans="2:14" ht="14.25">
      <c r="B46" s="655" t="s">
        <v>641</v>
      </c>
      <c r="C46" s="666" t="s">
        <v>331</v>
      </c>
      <c r="D46" s="657" t="s">
        <v>614</v>
      </c>
      <c r="E46" s="658">
        <v>38</v>
      </c>
      <c r="F46" s="665"/>
      <c r="H46" s="652"/>
      <c r="I46" s="652"/>
      <c r="J46" s="652"/>
      <c r="K46" s="652"/>
      <c r="L46" s="652"/>
      <c r="M46" s="652"/>
      <c r="N46" s="652"/>
    </row>
    <row r="47" spans="2:14" ht="14.25">
      <c r="B47" s="655" t="s">
        <v>642</v>
      </c>
      <c r="C47" s="656" t="s">
        <v>487</v>
      </c>
      <c r="D47" s="657" t="s">
        <v>614</v>
      </c>
      <c r="E47" s="658">
        <v>39</v>
      </c>
      <c r="F47" s="658"/>
      <c r="H47" s="652"/>
      <c r="I47" s="652"/>
      <c r="J47" s="652"/>
      <c r="K47" s="652"/>
      <c r="L47" s="652"/>
      <c r="M47" s="652"/>
      <c r="N47" s="652"/>
    </row>
    <row r="48" spans="2:14" ht="14.25">
      <c r="B48" s="652"/>
      <c r="C48" s="477"/>
      <c r="D48" s="660"/>
      <c r="E48" s="659"/>
      <c r="F48" s="664"/>
      <c r="G48" s="477"/>
      <c r="H48" s="652"/>
      <c r="I48" s="659"/>
      <c r="J48" s="477"/>
      <c r="K48" s="652"/>
      <c r="L48" s="660"/>
      <c r="M48" s="664"/>
      <c r="N48" s="652"/>
    </row>
    <row r="49" spans="2:13" s="652" customFormat="1" ht="14.25">
      <c r="B49" s="668" t="s">
        <v>643</v>
      </c>
      <c r="C49" s="669"/>
      <c r="D49" s="669"/>
      <c r="E49" s="669"/>
      <c r="F49" s="669"/>
      <c r="G49" s="477"/>
      <c r="I49" s="659"/>
      <c r="J49" s="477"/>
      <c r="L49" s="660"/>
      <c r="M49" s="664"/>
    </row>
    <row r="50" spans="2:15" s="652" customFormat="1" ht="14.25">
      <c r="B50" s="668" t="s">
        <v>644</v>
      </c>
      <c r="C50" s="669"/>
      <c r="D50" s="669"/>
      <c r="E50" s="669"/>
      <c r="F50" s="669"/>
      <c r="G50" s="669"/>
      <c r="H50" s="669"/>
      <c r="I50" s="659"/>
      <c r="L50" s="660"/>
      <c r="M50" s="670"/>
      <c r="N50" s="669"/>
      <c r="O50" s="671"/>
    </row>
    <row r="51" spans="2:15" s="652" customFormat="1" ht="14.25">
      <c r="B51" s="668" t="s">
        <v>645</v>
      </c>
      <c r="C51" s="669"/>
      <c r="D51" s="669"/>
      <c r="E51" s="669"/>
      <c r="F51" s="669"/>
      <c r="G51" s="669"/>
      <c r="H51" s="669"/>
      <c r="I51" s="659"/>
      <c r="J51" s="672"/>
      <c r="L51" s="660"/>
      <c r="N51" s="669"/>
      <c r="O51" s="671"/>
    </row>
    <row r="52" spans="7:15" s="652" customFormat="1" ht="14.25">
      <c r="G52" s="669"/>
      <c r="H52" s="669"/>
      <c r="I52" s="659"/>
      <c r="L52" s="660"/>
      <c r="N52" s="669"/>
      <c r="O52" s="671"/>
    </row>
    <row r="53" spans="3:10" s="652" customFormat="1" ht="14.25">
      <c r="C53" s="477"/>
      <c r="D53" s="660"/>
      <c r="E53" s="659"/>
      <c r="F53" s="664"/>
      <c r="G53" s="477"/>
      <c r="I53" s="659"/>
      <c r="J53" s="672"/>
    </row>
    <row r="54" spans="3:7" s="652" customFormat="1" ht="14.25">
      <c r="C54" s="477"/>
      <c r="D54" s="660"/>
      <c r="E54" s="659"/>
      <c r="F54" s="664"/>
      <c r="G54" s="477"/>
    </row>
    <row r="55" s="652" customFormat="1" ht="14.25"/>
    <row r="56" s="652" customFormat="1" ht="14.25">
      <c r="G56" s="477"/>
    </row>
    <row r="57" s="652" customFormat="1" ht="14.25">
      <c r="G57" s="662"/>
    </row>
    <row r="58" spans="3:7" s="652" customFormat="1" ht="14.25">
      <c r="C58" s="477"/>
      <c r="D58" s="660"/>
      <c r="E58" s="659"/>
      <c r="F58" s="664"/>
      <c r="G58" s="477"/>
    </row>
    <row r="59" s="652" customFormat="1" ht="14.25">
      <c r="G59" s="662"/>
    </row>
    <row r="60" s="652" customFormat="1" ht="14.25"/>
    <row r="61" spans="3:7" s="652" customFormat="1" ht="14.25">
      <c r="C61" s="477"/>
      <c r="D61" s="660"/>
      <c r="E61" s="659"/>
      <c r="F61" s="664"/>
      <c r="G61" s="477"/>
    </row>
    <row r="62" s="652" customFormat="1" ht="14.25"/>
    <row r="63" s="652" customFormat="1" ht="14.25">
      <c r="G63" s="477"/>
    </row>
    <row r="64" spans="3:7" s="652" customFormat="1" ht="14.25">
      <c r="C64" s="477"/>
      <c r="D64" s="660"/>
      <c r="E64" s="659"/>
      <c r="F64" s="664"/>
      <c r="G64" s="477"/>
    </row>
    <row r="65" s="652" customFormat="1" ht="14.25"/>
    <row r="66" s="652" customFormat="1" ht="14.25">
      <c r="G66" s="662"/>
    </row>
    <row r="67" s="652" customFormat="1" ht="14.25"/>
    <row r="68" s="652" customFormat="1" ht="45.75" customHeight="1">
      <c r="G68" s="662"/>
    </row>
  </sheetData>
  <sheetProtection/>
  <mergeCells count="1">
    <mergeCell ref="B2:F2"/>
  </mergeCells>
  <printOptions/>
  <pageMargins left="0.24" right="0.11" top="0.75" bottom="0.75" header="0.3" footer="0.3"/>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2013-03-22T11:11:03Z</cp:lastPrinted>
  <dcterms:created xsi:type="dcterms:W3CDTF">2003-07-18T13:19:02Z</dcterms:created>
  <dcterms:modified xsi:type="dcterms:W3CDTF">2015-02-24T05:47:40Z</dcterms:modified>
  <cp:category/>
  <cp:version/>
  <cp:contentType/>
  <cp:contentStatus/>
</cp:coreProperties>
</file>