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371" windowWidth="14955" windowHeight="9375" firstSheet="1" activeTab="1"/>
  </bookViews>
  <sheets>
    <sheet name="Sheet3" sheetId="1" state="hidden" r:id="rId1"/>
    <sheet name="Sheet1" sheetId="2" r:id="rId2"/>
    <sheet name="Sheet2" sheetId="3" state="hidden" r:id="rId3"/>
  </sheets>
  <definedNames>
    <definedName name="_xlnm.Print_Area" localSheetId="1">'Sheet1'!$A$1:$AJ$68</definedName>
  </definedNames>
  <calcPr fullCalcOnLoad="1"/>
</workbook>
</file>

<file path=xl/sharedStrings.xml><?xml version="1.0" encoding="utf-8"?>
<sst xmlns="http://schemas.openxmlformats.org/spreadsheetml/2006/main" count="724" uniqueCount="419">
  <si>
    <r>
      <t>　１５～１９,９位・・C</t>
    </r>
    <r>
      <rPr>
        <sz val="18"/>
        <rFont val="ＭＳ Ｐゴシック"/>
        <family val="3"/>
      </rPr>
      <t>　　</t>
    </r>
    <r>
      <rPr>
        <sz val="20"/>
        <rFont val="ＭＳ Ｐゴシック"/>
        <family val="3"/>
      </rPr>
      <t>３０位 以上・・・・F</t>
    </r>
  </si>
  <si>
    <r>
      <t xml:space="preserve">  　 主 催･･</t>
    </r>
    <r>
      <rPr>
        <sz val="20"/>
        <rFont val="ＭＳ Ｐゴシック"/>
        <family val="3"/>
      </rPr>
      <t>琵琶湖ｾｰﾘﾝｸﾞｸﾙｰｻﾞｰ協会</t>
    </r>
  </si>
  <si>
    <r>
      <t xml:space="preserve"> 　 １～  ９,９位・・A</t>
    </r>
    <r>
      <rPr>
        <sz val="18"/>
        <rFont val="ＭＳ Ｐゴシック"/>
        <family val="3"/>
      </rPr>
      <t>　　</t>
    </r>
    <r>
      <rPr>
        <sz val="20"/>
        <rFont val="ＭＳ Ｐゴシック"/>
        <family val="3"/>
      </rPr>
      <t>２０～２４,９位・・D</t>
    </r>
  </si>
  <si>
    <r>
      <t>　１０～１４,９位・・B</t>
    </r>
    <r>
      <rPr>
        <sz val="18"/>
        <rFont val="ＭＳ Ｐゴシック"/>
        <family val="3"/>
      </rPr>
      <t>　　</t>
    </r>
    <r>
      <rPr>
        <sz val="20"/>
        <rFont val="ＭＳ Ｐゴシック"/>
        <family val="3"/>
      </rPr>
      <t>２５～２９,９位・・E　</t>
    </r>
  </si>
  <si>
    <t xml:space="preserve"> ランキング得点は上位１１レ-ス合計点</t>
  </si>
  <si>
    <t>年</t>
  </si>
  <si>
    <t>得点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</si>
  <si>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</si>
  <si>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</si>
  <si>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</si>
  <si>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</si>
  <si>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</si>
  <si>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</si>
  <si>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</si>
  <si>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</si>
  <si>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</si>
  <si>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</si>
  <si>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</si>
  <si>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</si>
  <si>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</si>
  <si>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</si>
  <si>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</si>
  <si>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</si>
  <si>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</si>
  <si>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</si>
  <si>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</si>
  <si>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</si>
  <si>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</si>
  <si>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</si>
  <si>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</si>
  <si>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</si>
  <si>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</si>
  <si>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</si>
  <si>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</si>
  <si>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</si>
  <si>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</si>
  <si>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</si>
  <si>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</si>
  <si>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</si>
  <si>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</si>
  <si>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</si>
  <si>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</si>
  <si>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</si>
  <si>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</si>
  <si>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</si>
  <si>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</si>
  <si>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</si>
  <si>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</si>
  <si>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</si>
  <si>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</si>
  <si>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</si>
  <si>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</si>
  <si>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</si>
  <si>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</si>
  <si>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</si>
  <si>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</si>
  <si>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</si>
  <si>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</si>
  <si>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</si>
  <si>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</si>
  <si>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</si>
  <si>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</si>
  <si>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</si>
  <si>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</si>
  <si>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</si>
  <si>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</si>
  <si>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</si>
  <si>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</si>
  <si>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</si>
  <si>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</si>
  <si>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</si>
  <si>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</si>
  <si>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</si>
  <si>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</si>
  <si>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</si>
  <si>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</si>
  <si>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</si>
  <si>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</si>
  <si>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</si>
  <si>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</si>
  <si>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</si>
  <si>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</si>
  <si>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</si>
  <si>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</si>
  <si>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</si>
  <si>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</si>
  <si>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</si>
  <si>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</si>
  <si>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</si>
  <si>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</si>
  <si>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</si>
  <si>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</si>
  <si>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</si>
  <si>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</si>
  <si>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</si>
  <si>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</si>
  <si>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</si>
  <si>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</si>
  <si>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</si>
  <si>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</si>
  <si>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</si>
  <si>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</si>
  <si>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</si>
  <si>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</si>
  <si>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</si>
  <si>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</si>
  <si>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</si>
  <si>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</si>
  <si>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</si>
  <si>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</si>
  <si>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</si>
  <si>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</si>
  <si>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</si>
  <si>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</si>
  <si>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</si>
  <si>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</si>
  <si>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</si>
  <si>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</si>
  <si>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</si>
  <si>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</si>
  <si>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</si>
  <si>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</si>
  <si>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</si>
  <si>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</si>
  <si>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</si>
  <si>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</si>
  <si>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</si>
  <si>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</si>
  <si>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</si>
  <si>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</si>
  <si>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</si>
  <si>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</si>
  <si>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</si>
  <si>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</si>
  <si>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</si>
  <si>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</si>
  <si>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</si>
  <si>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</si>
  <si>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</si>
  <si>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</si>
  <si>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</si>
  <si>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</si>
  <si>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</si>
  <si>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</si>
  <si>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</si>
  <si>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</si>
  <si>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</si>
  <si>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</si>
  <si>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</si>
  <si>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</si>
  <si>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</si>
  <si>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</si>
  <si>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</si>
  <si>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</si>
  <si>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</si>
  <si>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</si>
  <si>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</si>
  <si>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</si>
  <si>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</si>
  <si>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</si>
  <si>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</si>
  <si>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</si>
  <si>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</si>
  <si>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</si>
  <si>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</si>
  <si>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</si>
  <si>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</si>
  <si>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</si>
  <si>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</si>
  <si>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</si>
  <si>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</si>
  <si>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</si>
  <si>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</si>
  <si>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</si>
  <si>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</si>
  <si>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参加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</si>
  <si>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</si>
  <si>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</si>
  <si>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</si>
  <si>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</si>
  <si>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</si>
  <si>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</si>
  <si>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</si>
  <si>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</si>
  <si>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</si>
  <si>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</si>
  <si>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</si>
  <si>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</si>
  <si>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</si>
  <si>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</si>
  <si>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</si>
  <si>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</si>
  <si>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</si>
  <si>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</si>
  <si>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</si>
  <si>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</si>
  <si>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</si>
  <si>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</si>
  <si>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</si>
  <si>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</si>
  <si>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</si>
  <si>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</si>
  <si>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</si>
  <si>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</si>
  <si>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</si>
  <si>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</si>
  <si>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</si>
  <si>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</si>
  <si>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</si>
  <si>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</si>
  <si>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</si>
  <si>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</si>
  <si>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</si>
  <si>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</si>
  <si>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</si>
  <si>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</si>
  <si>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</si>
  <si>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</si>
  <si>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</si>
  <si>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</si>
  <si>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</si>
  <si>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</si>
  <si>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</si>
  <si>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</si>
  <si>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</si>
  <si>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</si>
  <si>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</si>
  <si>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</si>
  <si>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</si>
  <si>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</si>
  <si>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</si>
  <si>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</si>
  <si>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</si>
  <si>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</si>
  <si>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</si>
  <si>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</si>
  <si>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</si>
  <si>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</si>
  <si>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</si>
  <si>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</si>
  <si>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</si>
  <si>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</si>
  <si>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</si>
  <si>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</si>
  <si>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</si>
  <si>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</si>
  <si>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</si>
  <si>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</si>
  <si>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</si>
  <si>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</si>
  <si>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</si>
  <si>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</si>
  <si>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</si>
  <si>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</si>
  <si>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</si>
  <si>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</si>
  <si>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</si>
  <si>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春一番</t>
  </si>
  <si>
    <t>ﾏﾘｰﾅ対抗</t>
  </si>
  <si>
    <t>ﾘﾌﾞﾚ</t>
  </si>
  <si>
    <t>TCF</t>
  </si>
  <si>
    <t>ﾔﾝﾏｰ</t>
  </si>
  <si>
    <t>ｵｰﾀム</t>
  </si>
  <si>
    <t>-</t>
  </si>
  <si>
    <t>合計</t>
  </si>
  <si>
    <t>長命寺</t>
  </si>
  <si>
    <t>沖の島</t>
  </si>
  <si>
    <t>ザ賞金</t>
  </si>
  <si>
    <t>竹生島</t>
  </si>
  <si>
    <t>モアー&amp;モアーⅡ</t>
  </si>
  <si>
    <t>琵琶ｶｯﾌﾟ</t>
  </si>
  <si>
    <t>プリンセスアスカ</t>
  </si>
  <si>
    <t>C</t>
  </si>
  <si>
    <t>Y-２３Ⅱ</t>
  </si>
  <si>
    <t>順位</t>
  </si>
  <si>
    <t>来夢来人</t>
  </si>
  <si>
    <t>Y-３１S</t>
  </si>
  <si>
    <t>ＰＩＣＫ</t>
  </si>
  <si>
    <t>ベラノ</t>
  </si>
  <si>
    <t>バーゴ</t>
  </si>
  <si>
    <t>ブッダ</t>
  </si>
  <si>
    <t>プラズマ</t>
  </si>
  <si>
    <t>スカイロケット</t>
  </si>
  <si>
    <t>ホークウインド</t>
  </si>
  <si>
    <t>リトルウイング</t>
  </si>
  <si>
    <t>イクチー</t>
  </si>
  <si>
    <t>ツァウバー</t>
  </si>
  <si>
    <t>クールボーイズ</t>
  </si>
  <si>
    <t>ミスミニー</t>
  </si>
  <si>
    <t>Y-２４F</t>
  </si>
  <si>
    <t>艇　　名</t>
  </si>
  <si>
    <t>艇 種</t>
  </si>
  <si>
    <t>DNF</t>
  </si>
  <si>
    <t>COM</t>
  </si>
  <si>
    <t>島関</t>
  </si>
  <si>
    <t>ＭＵＧＥＮ</t>
  </si>
  <si>
    <t>Y-３１FS</t>
  </si>
  <si>
    <t>J-２４</t>
  </si>
  <si>
    <t>Y-２３Ⅱ</t>
  </si>
  <si>
    <t>ミニマム</t>
  </si>
  <si>
    <t>ステラ４兀</t>
  </si>
  <si>
    <t>Y-２８S</t>
  </si>
  <si>
    <t>ヌクウェップス</t>
  </si>
  <si>
    <t>X-９９</t>
  </si>
  <si>
    <t>Y-２５ML</t>
  </si>
  <si>
    <t>Y-２６SS</t>
  </si>
  <si>
    <t>YOK-３２</t>
  </si>
  <si>
    <t>FC-３２C</t>
  </si>
  <si>
    <t>R-２３</t>
  </si>
  <si>
    <t>EV-30</t>
  </si>
  <si>
    <t>ｾｰﾊﾞｰ３０</t>
  </si>
  <si>
    <t>Y-２６C</t>
  </si>
  <si>
    <t>パッショール</t>
  </si>
  <si>
    <t>ＢＮ－F285</t>
  </si>
  <si>
    <t>Y-２６SC</t>
  </si>
  <si>
    <t>Y-３１F</t>
  </si>
  <si>
    <t>ﾂﾎﾞｲｰ9.5</t>
  </si>
  <si>
    <t>大津港</t>
  </si>
  <si>
    <t>BAV-34S</t>
  </si>
  <si>
    <t>Y-３０C</t>
  </si>
  <si>
    <t>Y-２５MLS</t>
  </si>
  <si>
    <t>SP-９５</t>
  </si>
  <si>
    <t>EV-３０S</t>
  </si>
  <si>
    <t>アルファー</t>
  </si>
  <si>
    <t>モアー&amp;モアーⅢ</t>
  </si>
  <si>
    <t>ひょっとこ</t>
  </si>
  <si>
    <t>Y-２５MLＳ</t>
  </si>
  <si>
    <t>X-３４２</t>
  </si>
  <si>
    <t>H-２２</t>
  </si>
  <si>
    <t>Y-２６ⅡS</t>
  </si>
  <si>
    <t>BN-３２５</t>
  </si>
  <si>
    <t>Y-２８S</t>
  </si>
  <si>
    <t>Y-３０R</t>
  </si>
  <si>
    <t>JN-SF36</t>
  </si>
  <si>
    <t>NM-９５C</t>
  </si>
  <si>
    <t>DUB-３０</t>
  </si>
  <si>
    <t>Y-３１S</t>
  </si>
  <si>
    <t>NM-９５S</t>
  </si>
  <si>
    <t>GS-９５０</t>
  </si>
  <si>
    <t>BN-F41S5</t>
  </si>
  <si>
    <t>Y-３０ＳＮ</t>
  </si>
  <si>
    <t>N-２７０</t>
  </si>
  <si>
    <t>MUM-３６</t>
  </si>
  <si>
    <t>Y-３０RS</t>
  </si>
  <si>
    <t>Y-２1S</t>
  </si>
  <si>
    <t>ELA-295</t>
  </si>
  <si>
    <t>マンデーナイト</t>
  </si>
  <si>
    <t>ミヤコ</t>
  </si>
  <si>
    <t>オールハンズ</t>
  </si>
  <si>
    <t>シルフイー</t>
  </si>
  <si>
    <t>QbA</t>
  </si>
  <si>
    <t>平均</t>
  </si>
  <si>
    <t>回数</t>
  </si>
  <si>
    <t>評価</t>
  </si>
  <si>
    <t>ﾗﾝｷﾝｸﾞ</t>
  </si>
  <si>
    <t>風力</t>
  </si>
  <si>
    <t>０～３</t>
  </si>
  <si>
    <t>０～２</t>
  </si>
  <si>
    <t>１～２</t>
  </si>
  <si>
    <t>１～５</t>
  </si>
  <si>
    <t>１～３</t>
  </si>
  <si>
    <t>２～３</t>
  </si>
  <si>
    <t>３～４</t>
  </si>
  <si>
    <t>ビスカ　０８年　シリーズ　成　績　表</t>
  </si>
  <si>
    <t>OCS</t>
  </si>
  <si>
    <t>ﾏﾘｰﾅ</t>
  </si>
  <si>
    <t>ＤＮＦ</t>
  </si>
  <si>
    <t>ＣＯＭ</t>
  </si>
  <si>
    <t>０８シリーズ 総合</t>
  </si>
  <si>
    <t>オリンピック</t>
  </si>
  <si>
    <t>入賞艇</t>
  </si>
  <si>
    <t>ミスクローバー</t>
  </si>
  <si>
    <t>トレーサー</t>
  </si>
  <si>
    <t>ハッスル”Ｋ”</t>
  </si>
  <si>
    <t>ステｨゴールド</t>
  </si>
  <si>
    <t>ノース</t>
  </si>
  <si>
    <t>マナティ</t>
  </si>
  <si>
    <t>トミー</t>
  </si>
  <si>
    <t>くまんち</t>
  </si>
  <si>
    <t>レディーキャット</t>
  </si>
  <si>
    <t>こびっち</t>
  </si>
  <si>
    <t>ポラリス</t>
  </si>
  <si>
    <t>ともひろ</t>
  </si>
  <si>
    <t>モラモラ</t>
  </si>
  <si>
    <t>ハイジンクス</t>
  </si>
  <si>
    <t>レフトアローン</t>
  </si>
  <si>
    <t>バーンフライ</t>
  </si>
  <si>
    <t>ピコ　ポキ-ト</t>
  </si>
  <si>
    <t>サンシャワー</t>
  </si>
  <si>
    <t>リドブルー</t>
  </si>
  <si>
    <t>バッカス</t>
  </si>
  <si>
    <t>スーべニール</t>
  </si>
  <si>
    <t>B</t>
  </si>
  <si>
    <t>D</t>
  </si>
  <si>
    <t>E</t>
  </si>
  <si>
    <t>A</t>
  </si>
  <si>
    <t>F</t>
  </si>
  <si>
    <t>平均順位・・評価</t>
  </si>
  <si>
    <t>ﾗﾝｷﾝｸﾞ</t>
  </si>
  <si>
    <t>DNF</t>
  </si>
  <si>
    <t>Ｍ,レディ-ビ-トル</t>
  </si>
  <si>
    <t>スーパーヒーロー</t>
  </si>
  <si>
    <t>ファーストレディ-</t>
  </si>
  <si>
    <t>サザンコンフォート</t>
  </si>
  <si>
    <t>ハートエンジエル</t>
  </si>
  <si>
    <r>
      <t>　１</t>
    </r>
    <r>
      <rPr>
        <b/>
        <u val="single"/>
        <sz val="20"/>
        <rFont val="ＭＳ Ｐゴシック"/>
        <family val="3"/>
      </rPr>
      <t>２月７日　ビスカ納会レ-ス</t>
    </r>
  </si>
  <si>
    <t>　　１１時頃より・TCF順スタート</t>
  </si>
  <si>
    <r>
      <t>　２位・・ミスクローバー　５位・・PICK　　　　 　 ８位・・</t>
    </r>
    <r>
      <rPr>
        <sz val="20"/>
        <rFont val="ＭＳ Ｐゴシック"/>
        <family val="3"/>
      </rPr>
      <t>プリンセスアスカ</t>
    </r>
  </si>
  <si>
    <r>
      <t>　３位・・ハッスル”K"</t>
    </r>
    <r>
      <rPr>
        <sz val="24"/>
        <rFont val="ＭＳ Ｐゴシック"/>
        <family val="3"/>
      </rPr>
      <t>　</t>
    </r>
    <r>
      <rPr>
        <sz val="22"/>
        <rFont val="ＭＳ Ｐゴシック"/>
        <family val="3"/>
      </rPr>
      <t>　６位・・ひょっとこ　</t>
    </r>
    <r>
      <rPr>
        <sz val="20"/>
        <rFont val="ＭＳ Ｐゴシック"/>
        <family val="3"/>
      </rPr>
      <t>　　</t>
    </r>
    <r>
      <rPr>
        <sz val="22"/>
        <rFont val="ＭＳ Ｐゴシック"/>
        <family val="3"/>
      </rPr>
      <t xml:space="preserve"> ９位・・</t>
    </r>
    <r>
      <rPr>
        <sz val="20"/>
        <rFont val="ＭＳ Ｐゴシック"/>
        <family val="3"/>
      </rPr>
      <t>ホークウインド</t>
    </r>
  </si>
  <si>
    <r>
      <t>　４位・・トレーサー　</t>
    </r>
    <r>
      <rPr>
        <sz val="20"/>
        <rFont val="ＭＳ Ｐゴシック"/>
        <family val="3"/>
      </rPr>
      <t xml:space="preserve">　 </t>
    </r>
    <r>
      <rPr>
        <sz val="22"/>
        <rFont val="ＭＳ Ｐゴシック"/>
        <family val="3"/>
      </rPr>
      <t>　７位・・</t>
    </r>
    <r>
      <rPr>
        <sz val="20"/>
        <rFont val="ＭＳ Ｐゴシック"/>
        <family val="3"/>
      </rPr>
      <t>スティゴ-ルド</t>
    </r>
    <r>
      <rPr>
        <sz val="22"/>
        <rFont val="ＭＳ Ｐゴシック"/>
        <family val="3"/>
      </rPr>
      <t xml:space="preserve">　 </t>
    </r>
    <r>
      <rPr>
        <sz val="20"/>
        <rFont val="ＭＳ Ｐゴシック"/>
        <family val="3"/>
      </rPr>
      <t>１０位・・Mレディビートル</t>
    </r>
  </si>
  <si>
    <t xml:space="preserve">  　９時～M雄琴・艇長会議、表彰</t>
  </si>
  <si>
    <r>
      <t xml:space="preserve">    　</t>
    </r>
    <r>
      <rPr>
        <u val="single"/>
        <sz val="24"/>
        <rFont val="HG創英角ﾎﾟｯﾌﾟ体"/>
        <family val="3"/>
      </rPr>
      <t>レース情報</t>
    </r>
  </si>
  <si>
    <t xml:space="preserve">    Mレディビートル　  　プリンセスアスカ　　  ひょっとこ　  　スティゴールド　　</t>
  </si>
  <si>
    <t xml:space="preserve">    ハッスル”K"     トレーサー　 　ミスクローバー　　 湖族の末裔</t>
  </si>
  <si>
    <r>
      <t xml:space="preserve">   　</t>
    </r>
    <r>
      <rPr>
        <u val="single"/>
        <sz val="20"/>
        <rFont val="ＭＳ Ｐゴシック"/>
        <family val="3"/>
      </rPr>
      <t>　</t>
    </r>
    <r>
      <rPr>
        <u val="single"/>
        <sz val="28"/>
        <rFont val="HG創英角ﾎﾟｯﾌﾟ体"/>
        <family val="3"/>
      </rPr>
      <t>特</t>
    </r>
    <r>
      <rPr>
        <u val="single"/>
        <sz val="28"/>
        <rFont val="ＭＳ Ｐゴシック"/>
        <family val="3"/>
      </rPr>
      <t xml:space="preserve"> </t>
    </r>
    <r>
      <rPr>
        <u val="single"/>
        <sz val="28"/>
        <rFont val="HG創英角ﾎﾟｯﾌﾟ体"/>
        <family val="3"/>
      </rPr>
      <t>別</t>
    </r>
    <r>
      <rPr>
        <u val="single"/>
        <sz val="28"/>
        <rFont val="ＭＳ Ｐゴシック"/>
        <family val="3"/>
      </rPr>
      <t xml:space="preserve"> </t>
    </r>
    <r>
      <rPr>
        <u val="single"/>
        <sz val="28"/>
        <rFont val="HG創英角ﾎﾟｯﾌﾟ体"/>
        <family val="3"/>
      </rPr>
      <t>賞</t>
    </r>
    <r>
      <rPr>
        <u val="single"/>
        <sz val="20"/>
        <rFont val="ＭＳ Ｐゴシック"/>
        <family val="3"/>
      </rPr>
      <t>　（全レース参加の艇）・・１２月も参加が条件</t>
    </r>
  </si>
  <si>
    <r>
      <t>　　</t>
    </r>
    <r>
      <rPr>
        <sz val="26"/>
        <rFont val="HG創英角ﾎﾟｯﾌﾟ体"/>
        <family val="3"/>
      </rPr>
      <t>　</t>
    </r>
    <r>
      <rPr>
        <u val="single"/>
        <sz val="28"/>
        <rFont val="HG創英角ﾎﾟｯﾌﾟ体"/>
        <family val="3"/>
      </rPr>
      <t>０８年ランキング</t>
    </r>
    <r>
      <rPr>
        <u val="single"/>
        <sz val="24"/>
        <rFont val="ＭＳ Ｐゴシック"/>
        <family val="3"/>
      </rPr>
      <t>　　　</t>
    </r>
    <r>
      <rPr>
        <b/>
        <u val="single"/>
        <sz val="22"/>
        <rFont val="ＭＳ Ｐゴシック"/>
        <family val="3"/>
      </rPr>
      <t>優勝艇・・湖族の末裔</t>
    </r>
  </si>
  <si>
    <t xml:space="preserve">    トミー　　ノース　　モアーモアーⅡ　　モアーモアーⅢ　　ホークウインド</t>
  </si>
  <si>
    <t>公式成績</t>
  </si>
  <si>
    <t xml:space="preserve">   　期間･･２００８年　３～１１月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</si>
</sst>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_ "/>
    <numFmt numFmtId="179" formatCode="0_);[Red]\(0\)"/>
    <numFmt numFmtId="180" formatCode="0_ "/>
    <numFmt numFmtId="181" formatCode="h:mm:ss;@"/>
    <numFmt numFmtId="182" formatCode="#,##0.0;[Red]\-#,##0.0"/>
    <numFmt numFmtId="183" formatCode="h:mm;@"/>
    <numFmt numFmtId="184" formatCode="0;[Red]0"/>
    <numFmt numFmtId="185" formatCode="0.0;[Red]0.0"/>
    <numFmt numFmtId="186" formatCode="0.000;[Red]0.000"/>
    <numFmt numFmtId="187" formatCode="0.00;[Red]0.00"/>
    <numFmt numFmtId="188" formatCode="0.00_ "/>
    <numFmt numFmtId="189" formatCode="0.0000_ "/>
    <numFmt numFmtId="190" formatCode="0.00000_ "/>
    <numFmt numFmtId="191" formatCode="0.0000;[Red]0.0000"/>
    <numFmt numFmtId="192" formatCode="[$-F800]dddd\,\ mmmm\ dd\,\ yyyy"/>
    <numFmt numFmtId="193" formatCode="m&quot;月&quot;d&quot;日&quot;;@"/>
    <numFmt numFmtId="194" formatCode="0.000000_ "/>
    <numFmt numFmtId="195" formatCode="[$-F400]h:mm:ss\ AM/PM"/>
    <numFmt numFmtId="196" formatCode="0.0000000_ "/>
    <numFmt numFmtId="197" formatCode="0.00000000_ "/>
    <numFmt numFmtId="198" formatCode="0.0_);[Red]\(0.0\)"/>
    <numFmt numFmtId="199" formatCode="0.00_);[Red]\(0.00\)"/>
    <numFmt numFmtId="200" formatCode="0.0000_);[Red]\(0.0000\)"/>
    <numFmt numFmtId="201" formatCode="0.00000_);[Red]\(0.00000\)"/>
    <numFmt numFmtId="202" formatCode="0.000000_);[Red]\(0.000000\)"/>
    <numFmt numFmtId="203" formatCode="0.0000000_);[Red]\(0.0000000\)"/>
    <numFmt numFmtId="204" formatCode="0;_"/>
    <numFmt numFmtId="205" formatCode="0;_䰀"/>
    <numFmt numFmtId="206" formatCode="0.0;_䰀"/>
  </numFmts>
  <fonts count="3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36"/>
      <name val="HG創英角ﾎﾟｯﾌﾟ体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24"/>
      <name val="ＭＳ Ｐゴシック"/>
      <family val="3"/>
    </font>
    <font>
      <u val="single"/>
      <sz val="20"/>
      <name val="ＭＳ Ｐゴシック"/>
      <family val="3"/>
    </font>
    <font>
      <b/>
      <sz val="48"/>
      <name val="HG創英角ﾎﾟｯﾌﾟ体"/>
      <family val="3"/>
    </font>
    <font>
      <b/>
      <sz val="28"/>
      <name val="ＭＳ Ｐゴシック"/>
      <family val="3"/>
    </font>
    <font>
      <b/>
      <sz val="20"/>
      <name val="ＭＳ ゴシック"/>
      <family val="3"/>
    </font>
    <font>
      <u val="single"/>
      <sz val="28"/>
      <name val="HG創英角ﾎﾟｯﾌﾟ体"/>
      <family val="3"/>
    </font>
    <font>
      <u val="single"/>
      <sz val="24"/>
      <name val="ＭＳ Ｐゴシック"/>
      <family val="3"/>
    </font>
    <font>
      <b/>
      <u val="single"/>
      <sz val="22"/>
      <name val="ＭＳ Ｐゴシック"/>
      <family val="3"/>
    </font>
    <font>
      <sz val="24"/>
      <name val="HG創英角ﾎﾟｯﾌﾟ体"/>
      <family val="3"/>
    </font>
    <font>
      <b/>
      <u val="single"/>
      <sz val="20"/>
      <name val="ＭＳ Ｐゴシック"/>
      <family val="3"/>
    </font>
    <font>
      <u val="single"/>
      <sz val="24"/>
      <name val="HG創英角ﾎﾟｯﾌﾟ体"/>
      <family val="3"/>
    </font>
    <font>
      <u val="single"/>
      <sz val="28"/>
      <name val="ＭＳ Ｐゴシック"/>
      <family val="3"/>
    </font>
    <font>
      <sz val="26"/>
      <name val="HG創英角ﾎﾟｯﾌﾟ体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8"/>
        <bgColor indexed="44"/>
      </patternFill>
    </fill>
  </fills>
  <borders count="84">
    <border>
      <left/>
      <right/>
      <top/>
      <bottom/>
      <diagonal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ck"/>
      <top style="medium"/>
      <bottom style="dotted"/>
    </border>
    <border>
      <left style="thin"/>
      <right style="thick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 style="thin"/>
      <top style="medium"/>
      <bottom style="dotted"/>
    </border>
    <border>
      <left style="thick"/>
      <right style="thin"/>
      <top style="dotted"/>
      <bottom style="dotted"/>
    </border>
    <border>
      <left style="thick"/>
      <right style="thin"/>
      <top style="dotted"/>
      <bottom>
        <color indexed="63"/>
      </bottom>
    </border>
    <border>
      <left style="thin"/>
      <right style="thick"/>
      <top>
        <color indexed="63"/>
      </top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ck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ck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 quotePrefix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180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180" fontId="14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180" fontId="7" fillId="2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180" fontId="14" fillId="0" borderId="14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 quotePrefix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7" fillId="2" borderId="13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179" fontId="7" fillId="3" borderId="21" xfId="0" applyNumberFormat="1" applyFont="1" applyFill="1" applyBorder="1" applyAlignment="1">
      <alignment horizontal="right" vertical="center"/>
    </xf>
    <xf numFmtId="179" fontId="7" fillId="3" borderId="22" xfId="0" applyNumberFormat="1" applyFont="1" applyFill="1" applyBorder="1" applyAlignment="1">
      <alignment horizontal="right" vertical="center"/>
    </xf>
    <xf numFmtId="179" fontId="7" fillId="3" borderId="23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180" fontId="14" fillId="3" borderId="17" xfId="0" applyNumberFormat="1" applyFont="1" applyFill="1" applyBorder="1" applyAlignment="1">
      <alignment horizontal="right" vertical="center"/>
    </xf>
    <xf numFmtId="180" fontId="14" fillId="0" borderId="17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80" fontId="14" fillId="3" borderId="13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180" fontId="13" fillId="3" borderId="17" xfId="0" applyNumberFormat="1" applyFont="1" applyFill="1" applyBorder="1" applyAlignment="1">
      <alignment horizontal="right" vertical="center"/>
    </xf>
    <xf numFmtId="180" fontId="13" fillId="3" borderId="1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77" fontId="10" fillId="0" borderId="24" xfId="0" applyNumberFormat="1" applyFont="1" applyFill="1" applyBorder="1" applyAlignment="1" quotePrefix="1">
      <alignment horizontal="center" vertical="center"/>
    </xf>
    <xf numFmtId="180" fontId="23" fillId="0" borderId="16" xfId="0" applyNumberFormat="1" applyFont="1" applyFill="1" applyBorder="1" applyAlignment="1">
      <alignment horizontal="center" vertical="center"/>
    </xf>
    <xf numFmtId="180" fontId="13" fillId="3" borderId="16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15" fillId="0" borderId="13" xfId="0" applyNumberFormat="1" applyFont="1" applyFill="1" applyBorder="1" applyAlignment="1">
      <alignment horizontal="right" vertical="center"/>
    </xf>
    <xf numFmtId="178" fontId="15" fillId="0" borderId="16" xfId="0" applyNumberFormat="1" applyFont="1" applyFill="1" applyBorder="1" applyAlignment="1">
      <alignment horizontal="right" vertical="center"/>
    </xf>
    <xf numFmtId="178" fontId="15" fillId="0" borderId="13" xfId="0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179" fontId="7" fillId="4" borderId="31" xfId="0" applyNumberFormat="1" applyFont="1" applyFill="1" applyBorder="1" applyAlignment="1">
      <alignment horizontal="right" vertical="center"/>
    </xf>
    <xf numFmtId="179" fontId="7" fillId="4" borderId="32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horizontal="center" vertical="center"/>
    </xf>
    <xf numFmtId="180" fontId="14" fillId="0" borderId="35" xfId="0" applyNumberFormat="1" applyFont="1" applyFill="1" applyBorder="1" applyAlignment="1">
      <alignment horizontal="right" vertical="center"/>
    </xf>
    <xf numFmtId="180" fontId="14" fillId="2" borderId="17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3" borderId="17" xfId="0" applyNumberFormat="1" applyFont="1" applyFill="1" applyBorder="1" applyAlignment="1">
      <alignment horizontal="right" vertical="center"/>
    </xf>
    <xf numFmtId="180" fontId="14" fillId="3" borderId="36" xfId="0" applyNumberFormat="1" applyFont="1" applyFill="1" applyBorder="1" applyAlignment="1">
      <alignment horizontal="right" vertical="center"/>
    </xf>
    <xf numFmtId="0" fontId="14" fillId="3" borderId="36" xfId="0" applyNumberFormat="1" applyFont="1" applyFill="1" applyBorder="1" applyAlignment="1">
      <alignment horizontal="right" vertical="center"/>
    </xf>
    <xf numFmtId="180" fontId="14" fillId="2" borderId="13" xfId="0" applyNumberFormat="1" applyFont="1" applyFill="1" applyBorder="1" applyAlignment="1">
      <alignment horizontal="right" vertical="center"/>
    </xf>
    <xf numFmtId="0" fontId="14" fillId="3" borderId="13" xfId="0" applyNumberFormat="1" applyFont="1" applyFill="1" applyBorder="1" applyAlignment="1">
      <alignment horizontal="right" vertical="center"/>
    </xf>
    <xf numFmtId="180" fontId="14" fillId="3" borderId="37" xfId="0" applyNumberFormat="1" applyFont="1" applyFill="1" applyBorder="1" applyAlignment="1">
      <alignment horizontal="right" vertical="center"/>
    </xf>
    <xf numFmtId="0" fontId="14" fillId="3" borderId="37" xfId="0" applyNumberFormat="1" applyFont="1" applyFill="1" applyBorder="1" applyAlignment="1">
      <alignment horizontal="right" vertical="center"/>
    </xf>
    <xf numFmtId="0" fontId="14" fillId="2" borderId="13" xfId="0" applyNumberFormat="1" applyFont="1" applyFill="1" applyBorder="1" applyAlignment="1">
      <alignment horizontal="right" vertical="center"/>
    </xf>
    <xf numFmtId="178" fontId="14" fillId="0" borderId="13" xfId="0" applyNumberFormat="1" applyFont="1" applyFill="1" applyBorder="1" applyAlignment="1">
      <alignment horizontal="right" vertical="center"/>
    </xf>
    <xf numFmtId="181" fontId="14" fillId="0" borderId="13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0" fontId="14" fillId="3" borderId="37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184" fontId="14" fillId="0" borderId="13" xfId="0" applyNumberFormat="1" applyFont="1" applyFill="1" applyBorder="1" applyAlignment="1">
      <alignment horizontal="right" vertical="center"/>
    </xf>
    <xf numFmtId="178" fontId="14" fillId="3" borderId="13" xfId="0" applyNumberFormat="1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right" vertical="center"/>
    </xf>
    <xf numFmtId="0" fontId="14" fillId="3" borderId="16" xfId="0" applyFont="1" applyFill="1" applyBorder="1" applyAlignment="1">
      <alignment horizontal="right"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3" borderId="16" xfId="0" applyNumberFormat="1" applyFont="1" applyFill="1" applyBorder="1" applyAlignment="1">
      <alignment horizontal="right" vertical="center"/>
    </xf>
    <xf numFmtId="0" fontId="14" fillId="3" borderId="39" xfId="0" applyFont="1" applyFill="1" applyBorder="1" applyAlignment="1">
      <alignment horizontal="center" vertical="center"/>
    </xf>
    <xf numFmtId="181" fontId="14" fillId="0" borderId="16" xfId="0" applyNumberFormat="1" applyFont="1" applyFill="1" applyBorder="1" applyAlignment="1">
      <alignment horizontal="right" vertical="center"/>
    </xf>
    <xf numFmtId="180" fontId="14" fillId="3" borderId="39" xfId="0" applyNumberFormat="1" applyFont="1" applyFill="1" applyBorder="1" applyAlignment="1">
      <alignment horizontal="right" vertical="center"/>
    </xf>
    <xf numFmtId="0" fontId="14" fillId="3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176" fontId="10" fillId="0" borderId="24" xfId="0" applyNumberFormat="1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right" vertical="center"/>
    </xf>
    <xf numFmtId="180" fontId="14" fillId="2" borderId="16" xfId="0" applyNumberFormat="1" applyFont="1" applyFill="1" applyBorder="1" applyAlignment="1">
      <alignment horizontal="right" vertical="center"/>
    </xf>
    <xf numFmtId="180" fontId="7" fillId="2" borderId="16" xfId="0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3" borderId="16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>
      <alignment horizontal="right" vertical="center"/>
    </xf>
    <xf numFmtId="0" fontId="14" fillId="3" borderId="39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180" fontId="14" fillId="3" borderId="15" xfId="0" applyNumberFormat="1" applyFont="1" applyFill="1" applyBorder="1" applyAlignment="1">
      <alignment horizontal="right"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14" fillId="2" borderId="15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3" borderId="15" xfId="0" applyNumberFormat="1" applyFont="1" applyFill="1" applyBorder="1" applyAlignment="1">
      <alignment horizontal="right" vertical="center"/>
    </xf>
    <xf numFmtId="180" fontId="14" fillId="3" borderId="41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0" fontId="14" fillId="3" borderId="41" xfId="0" applyNumberFormat="1" applyFont="1" applyFill="1" applyBorder="1" applyAlignment="1">
      <alignment horizontal="right" vertical="center"/>
    </xf>
    <xf numFmtId="178" fontId="15" fillId="0" borderId="1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180" fontId="13" fillId="3" borderId="15" xfId="0" applyNumberFormat="1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center" vertical="center"/>
    </xf>
    <xf numFmtId="176" fontId="10" fillId="0" borderId="44" xfId="0" applyNumberFormat="1" applyFont="1" applyFill="1" applyBorder="1" applyAlignment="1">
      <alignment horizontal="center" vertical="center"/>
    </xf>
    <xf numFmtId="180" fontId="14" fillId="0" borderId="45" xfId="0" applyNumberFormat="1" applyFont="1" applyFill="1" applyBorder="1" applyAlignment="1">
      <alignment horizontal="right" vertical="center"/>
    </xf>
    <xf numFmtId="180" fontId="14" fillId="3" borderId="43" xfId="0" applyNumberFormat="1" applyFont="1" applyFill="1" applyBorder="1" applyAlignment="1">
      <alignment horizontal="right" vertical="center"/>
    </xf>
    <xf numFmtId="180" fontId="14" fillId="0" borderId="43" xfId="0" applyNumberFormat="1" applyFont="1" applyFill="1" applyBorder="1" applyAlignment="1">
      <alignment horizontal="right" vertical="center"/>
    </xf>
    <xf numFmtId="180" fontId="14" fillId="2" borderId="43" xfId="0" applyNumberFormat="1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4" fillId="3" borderId="43" xfId="0" applyNumberFormat="1" applyFont="1" applyFill="1" applyBorder="1" applyAlignment="1">
      <alignment horizontal="right" vertical="center"/>
    </xf>
    <xf numFmtId="180" fontId="7" fillId="0" borderId="43" xfId="0" applyNumberFormat="1" applyFont="1" applyFill="1" applyBorder="1" applyAlignment="1">
      <alignment horizontal="right" vertical="center"/>
    </xf>
    <xf numFmtId="180" fontId="14" fillId="3" borderId="46" xfId="0" applyNumberFormat="1" applyFont="1" applyFill="1" applyBorder="1" applyAlignment="1">
      <alignment horizontal="right" vertical="center"/>
    </xf>
    <xf numFmtId="0" fontId="14" fillId="3" borderId="46" xfId="0" applyNumberFormat="1" applyFont="1" applyFill="1" applyBorder="1" applyAlignment="1">
      <alignment horizontal="right" vertical="center"/>
    </xf>
    <xf numFmtId="178" fontId="15" fillId="0" borderId="43" xfId="0" applyNumberFormat="1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center" vertical="center"/>
    </xf>
    <xf numFmtId="180" fontId="13" fillId="3" borderId="43" xfId="0" applyNumberFormat="1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180" fontId="14" fillId="0" borderId="38" xfId="0" applyNumberFormat="1" applyFont="1" applyFill="1" applyBorder="1" applyAlignment="1">
      <alignment horizontal="right" vertical="center"/>
    </xf>
    <xf numFmtId="0" fontId="14" fillId="3" borderId="39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left" vertical="center"/>
    </xf>
    <xf numFmtId="178" fontId="14" fillId="0" borderId="17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left" vertical="center"/>
    </xf>
    <xf numFmtId="177" fontId="10" fillId="0" borderId="24" xfId="0" applyNumberFormat="1" applyFont="1" applyFill="1" applyBorder="1" applyAlignment="1">
      <alignment horizontal="center" vertical="center"/>
    </xf>
    <xf numFmtId="180" fontId="14" fillId="0" borderId="20" xfId="0" applyNumberFormat="1" applyFont="1" applyFill="1" applyBorder="1" applyAlignment="1">
      <alignment horizontal="right" vertical="center"/>
    </xf>
    <xf numFmtId="180" fontId="7" fillId="2" borderId="15" xfId="0" applyNumberFormat="1" applyFont="1" applyFill="1" applyBorder="1" applyAlignment="1">
      <alignment horizontal="right" vertical="center"/>
    </xf>
    <xf numFmtId="180" fontId="7" fillId="0" borderId="45" xfId="0" applyNumberFormat="1" applyFont="1" applyFill="1" applyBorder="1" applyAlignment="1">
      <alignment horizontal="right" vertical="center"/>
    </xf>
    <xf numFmtId="178" fontId="14" fillId="0" borderId="43" xfId="0" applyNumberFormat="1" applyFont="1" applyFill="1" applyBorder="1" applyAlignment="1">
      <alignment horizontal="right" vertical="center"/>
    </xf>
    <xf numFmtId="0" fontId="14" fillId="3" borderId="43" xfId="0" applyFont="1" applyFill="1" applyBorder="1" applyAlignment="1">
      <alignment horizontal="right" vertical="center"/>
    </xf>
    <xf numFmtId="0" fontId="14" fillId="3" borderId="46" xfId="0" applyFont="1" applyFill="1" applyBorder="1" applyAlignment="1">
      <alignment horizontal="right" vertical="center"/>
    </xf>
    <xf numFmtId="178" fontId="14" fillId="0" borderId="16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4" fillId="0" borderId="35" xfId="0" applyFont="1" applyFill="1" applyBorder="1" applyAlignment="1">
      <alignment horizontal="right" vertical="center"/>
    </xf>
    <xf numFmtId="0" fontId="14" fillId="3" borderId="17" xfId="0" applyFont="1" applyFill="1" applyBorder="1" applyAlignment="1">
      <alignment horizontal="right" vertical="center"/>
    </xf>
    <xf numFmtId="0" fontId="14" fillId="3" borderId="36" xfId="0" applyFont="1" applyFill="1" applyBorder="1" applyAlignment="1">
      <alignment horizontal="right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vertical="center"/>
    </xf>
    <xf numFmtId="0" fontId="11" fillId="6" borderId="52" xfId="0" applyFont="1" applyFill="1" applyBorder="1" applyAlignment="1">
      <alignment horizontal="center" vertical="center"/>
    </xf>
    <xf numFmtId="0" fontId="15" fillId="6" borderId="53" xfId="0" applyFont="1" applyFill="1" applyBorder="1" applyAlignment="1">
      <alignment horizontal="center" vertical="center" wrapText="1"/>
    </xf>
    <xf numFmtId="180" fontId="18" fillId="6" borderId="18" xfId="0" applyNumberFormat="1" applyFont="1" applyFill="1" applyBorder="1" applyAlignment="1">
      <alignment vertical="center"/>
    </xf>
    <xf numFmtId="180" fontId="18" fillId="6" borderId="19" xfId="0" applyNumberFormat="1" applyFont="1" applyFill="1" applyBorder="1" applyAlignment="1">
      <alignment vertical="center"/>
    </xf>
    <xf numFmtId="180" fontId="18" fillId="6" borderId="24" xfId="0" applyNumberFormat="1" applyFont="1" applyFill="1" applyBorder="1" applyAlignment="1">
      <alignment vertical="center"/>
    </xf>
    <xf numFmtId="180" fontId="18" fillId="6" borderId="44" xfId="0" applyNumberFormat="1" applyFont="1" applyFill="1" applyBorder="1" applyAlignment="1">
      <alignment vertical="center"/>
    </xf>
    <xf numFmtId="180" fontId="18" fillId="6" borderId="28" xfId="0" applyNumberFormat="1" applyFont="1" applyFill="1" applyBorder="1" applyAlignment="1">
      <alignment vertical="center"/>
    </xf>
    <xf numFmtId="0" fontId="7" fillId="4" borderId="50" xfId="0" applyFont="1" applyFill="1" applyBorder="1" applyAlignment="1">
      <alignment horizontal="right" vertical="center"/>
    </xf>
    <xf numFmtId="0" fontId="7" fillId="4" borderId="54" xfId="0" applyFont="1" applyFill="1" applyBorder="1" applyAlignment="1">
      <alignment horizontal="right" vertical="center"/>
    </xf>
    <xf numFmtId="0" fontId="7" fillId="4" borderId="5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27" fillId="7" borderId="48" xfId="0" applyFont="1" applyFill="1" applyBorder="1" applyAlignment="1">
      <alignment horizontal="left" vertical="center"/>
    </xf>
    <xf numFmtId="0" fontId="29" fillId="7" borderId="49" xfId="0" applyFont="1" applyFill="1" applyBorder="1" applyAlignment="1">
      <alignment horizontal="left" vertical="center"/>
    </xf>
    <xf numFmtId="0" fontId="29" fillId="7" borderId="58" xfId="0" applyFont="1" applyFill="1" applyBorder="1" applyAlignment="1">
      <alignment horizontal="left" vertical="center"/>
    </xf>
    <xf numFmtId="0" fontId="13" fillId="7" borderId="50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7" borderId="52" xfId="0" applyFont="1" applyFill="1" applyBorder="1" applyAlignment="1">
      <alignment horizontal="left" vertical="center"/>
    </xf>
    <xf numFmtId="180" fontId="14" fillId="5" borderId="59" xfId="0" applyNumberFormat="1" applyFont="1" applyFill="1" applyBorder="1" applyAlignment="1">
      <alignment horizontal="left" vertical="center"/>
    </xf>
    <xf numFmtId="180" fontId="20" fillId="5" borderId="49" xfId="0" applyNumberFormat="1" applyFont="1" applyFill="1" applyBorder="1" applyAlignment="1">
      <alignment horizontal="left" vertical="center"/>
    </xf>
    <xf numFmtId="180" fontId="20" fillId="5" borderId="58" xfId="0" applyNumberFormat="1" applyFont="1" applyFill="1" applyBorder="1" applyAlignment="1">
      <alignment horizontal="left" vertical="center"/>
    </xf>
    <xf numFmtId="180" fontId="12" fillId="5" borderId="60" xfId="0" applyNumberFormat="1" applyFont="1" applyFill="1" applyBorder="1" applyAlignment="1">
      <alignment horizontal="left" vertical="center"/>
    </xf>
    <xf numFmtId="180" fontId="12" fillId="5" borderId="0" xfId="0" applyNumberFormat="1" applyFont="1" applyFill="1" applyBorder="1" applyAlignment="1">
      <alignment horizontal="left" vertical="center"/>
    </xf>
    <xf numFmtId="180" fontId="12" fillId="5" borderId="52" xfId="0" applyNumberFormat="1" applyFont="1" applyFill="1" applyBorder="1" applyAlignment="1">
      <alignment horizontal="left" vertical="center"/>
    </xf>
    <xf numFmtId="180" fontId="20" fillId="0" borderId="60" xfId="0" applyNumberFormat="1" applyFont="1" applyFill="1" applyBorder="1" applyAlignment="1">
      <alignment horizontal="left" vertical="center"/>
    </xf>
    <xf numFmtId="180" fontId="14" fillId="0" borderId="0" xfId="0" applyNumberFormat="1" applyFont="1" applyFill="1" applyBorder="1" applyAlignment="1">
      <alignment horizontal="left" vertical="center"/>
    </xf>
    <xf numFmtId="180" fontId="14" fillId="0" borderId="61" xfId="0" applyNumberFormat="1" applyFont="1" applyFill="1" applyBorder="1" applyAlignment="1">
      <alignment horizontal="left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left" vertical="center"/>
    </xf>
    <xf numFmtId="0" fontId="12" fillId="7" borderId="5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12" fillId="7" borderId="52" xfId="0" applyFont="1" applyFill="1" applyBorder="1" applyAlignment="1">
      <alignment horizontal="left" vertical="center"/>
    </xf>
    <xf numFmtId="0" fontId="12" fillId="7" borderId="51" xfId="0" applyFont="1" applyFill="1" applyBorder="1" applyAlignment="1">
      <alignment horizontal="left" vertical="center"/>
    </xf>
    <xf numFmtId="0" fontId="12" fillId="7" borderId="33" xfId="0" applyFont="1" applyFill="1" applyBorder="1" applyAlignment="1">
      <alignment horizontal="left" vertical="center"/>
    </xf>
    <xf numFmtId="0" fontId="12" fillId="7" borderId="67" xfId="0" applyFont="1" applyFill="1" applyBorder="1" applyAlignment="1">
      <alignment horizontal="left" vertical="center"/>
    </xf>
    <xf numFmtId="180" fontId="12" fillId="5" borderId="68" xfId="0" applyNumberFormat="1" applyFont="1" applyFill="1" applyBorder="1" applyAlignment="1">
      <alignment horizontal="left" vertical="center"/>
    </xf>
    <xf numFmtId="180" fontId="12" fillId="5" borderId="33" xfId="0" applyNumberFormat="1" applyFont="1" applyFill="1" applyBorder="1" applyAlignment="1">
      <alignment horizontal="left" vertical="center"/>
    </xf>
    <xf numFmtId="180" fontId="12" fillId="5" borderId="67" xfId="0" applyNumberFormat="1" applyFont="1" applyFill="1" applyBorder="1" applyAlignment="1">
      <alignment horizontal="left" vertical="center"/>
    </xf>
    <xf numFmtId="0" fontId="16" fillId="6" borderId="69" xfId="0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center" vertical="center"/>
    </xf>
    <xf numFmtId="0" fontId="17" fillId="5" borderId="5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0" fontId="17" fillId="5" borderId="61" xfId="0" applyFont="1" applyFill="1" applyBorder="1" applyAlignment="1">
      <alignment horizontal="left" vertical="center"/>
    </xf>
    <xf numFmtId="0" fontId="19" fillId="5" borderId="49" xfId="0" applyFont="1" applyFill="1" applyBorder="1" applyAlignment="1">
      <alignment horizontal="left" vertical="center"/>
    </xf>
    <xf numFmtId="0" fontId="25" fillId="5" borderId="49" xfId="0" applyFont="1" applyFill="1" applyBorder="1" applyAlignment="1">
      <alignment horizontal="left" vertical="center"/>
    </xf>
    <xf numFmtId="0" fontId="25" fillId="5" borderId="71" xfId="0" applyFont="1" applyFill="1" applyBorder="1" applyAlignment="1">
      <alignment horizontal="left" vertical="center"/>
    </xf>
    <xf numFmtId="0" fontId="17" fillId="5" borderId="33" xfId="0" applyFont="1" applyFill="1" applyBorder="1" applyAlignment="1">
      <alignment horizontal="left" vertical="center"/>
    </xf>
    <xf numFmtId="0" fontId="17" fillId="5" borderId="7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80" fontId="14" fillId="0" borderId="60" xfId="0" applyNumberFormat="1" applyFont="1" applyFill="1" applyBorder="1" applyAlignment="1">
      <alignment horizontal="left" vertical="center"/>
    </xf>
    <xf numFmtId="180" fontId="26" fillId="0" borderId="73" xfId="0" applyNumberFormat="1" applyFont="1" applyFill="1" applyBorder="1" applyAlignment="1">
      <alignment horizontal="center" vertical="center"/>
    </xf>
    <xf numFmtId="180" fontId="18" fillId="0" borderId="74" xfId="0" applyNumberFormat="1" applyFont="1" applyFill="1" applyBorder="1" applyAlignment="1">
      <alignment horizontal="center" vertical="center"/>
    </xf>
    <xf numFmtId="180" fontId="18" fillId="0" borderId="75" xfId="0" applyNumberFormat="1" applyFont="1" applyFill="1" applyBorder="1" applyAlignment="1">
      <alignment horizontal="center" vertical="center"/>
    </xf>
    <xf numFmtId="0" fontId="21" fillId="8" borderId="48" xfId="0" applyFont="1" applyFill="1" applyBorder="1" applyAlignment="1">
      <alignment horizontal="center" vertical="center"/>
    </xf>
    <xf numFmtId="0" fontId="21" fillId="8" borderId="49" xfId="0" applyFont="1" applyFill="1" applyBorder="1" applyAlignment="1">
      <alignment horizontal="center" vertical="center"/>
    </xf>
    <xf numFmtId="0" fontId="21" fillId="8" borderId="58" xfId="0" applyFont="1" applyFill="1" applyBorder="1" applyAlignment="1">
      <alignment horizontal="center" vertical="center"/>
    </xf>
    <xf numFmtId="0" fontId="21" fillId="8" borderId="51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67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12" fillId="4" borderId="76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0" fontId="12" fillId="7" borderId="7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6" borderId="57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7" borderId="8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474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68"/>
  <sheetViews>
    <sheetView tabSelected="1" view="pageBreakPreview" zoomScale="50" zoomScaleNormal="75" zoomScaleSheetLayoutView="50" workbookViewId="0" topLeftCell="A1">
      <selection activeCell="G15" sqref="G15"/>
    </sheetView>
  </sheetViews>
  <sheetFormatPr defaultColWidth="9.00390625" defaultRowHeight="13.5"/>
  <cols>
    <col min="1" max="1" width="8.375" style="1" customWidth="1"/>
    <col min="2" max="2" width="27.125" style="1" customWidth="1"/>
    <col min="3" max="3" width="10.875" style="1" customWidth="1"/>
    <col min="4" max="4" width="6.875" style="1" customWidth="1"/>
    <col min="5" max="5" width="7.375" style="1" customWidth="1"/>
    <col min="6" max="28" width="7.625" style="1" customWidth="1"/>
    <col min="29" max="29" width="8.125" style="1" customWidth="1"/>
    <col min="30" max="31" width="7.625" style="1" customWidth="1"/>
    <col min="32" max="32" width="7.375" style="1" customWidth="1"/>
    <col min="33" max="33" width="9.375" style="1" customWidth="1"/>
    <col min="34" max="34" width="5.625" style="1" customWidth="1"/>
    <col min="35" max="35" width="11.125" style="1" customWidth="1"/>
    <col min="36" max="36" width="12.875" style="0" customWidth="1"/>
    <col min="37" max="16384" width="9.00390625" style="1" customWidth="1"/>
  </cols>
  <sheetData>
    <row r="1" ht="7.5" customHeight="1" thickBot="1"/>
    <row r="2" spans="2:36" ht="43.5" customHeight="1" thickTop="1">
      <c r="B2" s="262" t="s">
        <v>417</v>
      </c>
      <c r="C2" s="262"/>
      <c r="D2" s="262"/>
      <c r="E2" s="53"/>
      <c r="F2" s="267" t="s">
        <v>363</v>
      </c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9"/>
      <c r="AD2" s="279" t="s">
        <v>418</v>
      </c>
      <c r="AE2" s="280"/>
      <c r="AF2" s="280"/>
      <c r="AG2" s="280"/>
      <c r="AH2" s="280"/>
      <c r="AI2" s="280"/>
      <c r="AJ2" s="280"/>
    </row>
    <row r="3" spans="1:36" ht="41.25" customHeight="1" thickBot="1">
      <c r="A3" s="51"/>
      <c r="B3" s="262"/>
      <c r="C3" s="262"/>
      <c r="D3" s="262"/>
      <c r="E3" s="51"/>
      <c r="F3" s="270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  <c r="AD3" s="281" t="s">
        <v>1</v>
      </c>
      <c r="AE3" s="282"/>
      <c r="AF3" s="282"/>
      <c r="AG3" s="282"/>
      <c r="AH3" s="282"/>
      <c r="AI3" s="282"/>
      <c r="AJ3" s="282"/>
    </row>
    <row r="4" spans="1:36" s="35" customFormat="1" ht="15.75" customHeight="1" thickBot="1" thickTop="1">
      <c r="A4" s="52"/>
      <c r="B4" s="52"/>
      <c r="C4" s="52"/>
      <c r="D4" s="52"/>
      <c r="E4" s="52"/>
      <c r="F4" s="36"/>
      <c r="G4" s="36"/>
      <c r="H4" s="36"/>
      <c r="I4" s="36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102"/>
      <c r="AF4" s="102"/>
      <c r="AG4" s="102"/>
      <c r="AH4" s="102"/>
      <c r="AI4" s="102"/>
      <c r="AJ4" s="103"/>
    </row>
    <row r="5" spans="1:36" s="35" customFormat="1" ht="27" customHeight="1" thickBot="1" thickTop="1">
      <c r="A5" s="52"/>
      <c r="B5" s="52"/>
      <c r="C5" s="52"/>
      <c r="D5" s="52"/>
      <c r="E5" s="214" t="s">
        <v>355</v>
      </c>
      <c r="F5" s="278" t="s">
        <v>356</v>
      </c>
      <c r="G5" s="239"/>
      <c r="H5" s="239" t="s">
        <v>357</v>
      </c>
      <c r="I5" s="239"/>
      <c r="J5" s="239" t="s">
        <v>358</v>
      </c>
      <c r="K5" s="239"/>
      <c r="L5" s="239" t="s">
        <v>359</v>
      </c>
      <c r="M5" s="239"/>
      <c r="N5" s="239" t="s">
        <v>360</v>
      </c>
      <c r="O5" s="239"/>
      <c r="P5" s="239" t="s">
        <v>360</v>
      </c>
      <c r="Q5" s="239"/>
      <c r="R5" s="239" t="s">
        <v>360</v>
      </c>
      <c r="S5" s="239"/>
      <c r="T5" s="239" t="s">
        <v>358</v>
      </c>
      <c r="U5" s="239"/>
      <c r="V5" s="239" t="s">
        <v>358</v>
      </c>
      <c r="W5" s="239"/>
      <c r="X5" s="239" t="s">
        <v>361</v>
      </c>
      <c r="Y5" s="239"/>
      <c r="Z5" s="239" t="s">
        <v>362</v>
      </c>
      <c r="AA5" s="239"/>
      <c r="AB5" s="239" t="s">
        <v>360</v>
      </c>
      <c r="AC5" s="239"/>
      <c r="AD5" s="239" t="s">
        <v>360</v>
      </c>
      <c r="AE5" s="288"/>
      <c r="AF5" s="283" t="s">
        <v>368</v>
      </c>
      <c r="AG5" s="284"/>
      <c r="AH5" s="284"/>
      <c r="AI5" s="284"/>
      <c r="AJ5" s="285"/>
    </row>
    <row r="6" spans="1:36" s="35" customFormat="1" ht="33" customHeight="1" thickTop="1">
      <c r="A6" s="98" t="s">
        <v>354</v>
      </c>
      <c r="B6" s="230" t="s">
        <v>290</v>
      </c>
      <c r="C6" s="230" t="s">
        <v>291</v>
      </c>
      <c r="D6" s="232" t="s">
        <v>365</v>
      </c>
      <c r="E6" s="234" t="s">
        <v>260</v>
      </c>
      <c r="F6" s="238" t="s">
        <v>257</v>
      </c>
      <c r="G6" s="238"/>
      <c r="H6" s="238"/>
      <c r="I6" s="237"/>
      <c r="J6" s="273" t="s">
        <v>270</v>
      </c>
      <c r="K6" s="274"/>
      <c r="L6" s="275" t="s">
        <v>258</v>
      </c>
      <c r="M6" s="276"/>
      <c r="N6" s="276"/>
      <c r="O6" s="277"/>
      <c r="P6" s="236" t="s">
        <v>265</v>
      </c>
      <c r="Q6" s="237"/>
      <c r="R6" s="238" t="s">
        <v>266</v>
      </c>
      <c r="S6" s="238"/>
      <c r="T6" s="236" t="s">
        <v>267</v>
      </c>
      <c r="U6" s="237"/>
      <c r="V6" s="236" t="s">
        <v>369</v>
      </c>
      <c r="W6" s="238"/>
      <c r="X6" s="238"/>
      <c r="Y6" s="238"/>
      <c r="Z6" s="238"/>
      <c r="AA6" s="237"/>
      <c r="AB6" s="236" t="s">
        <v>268</v>
      </c>
      <c r="AC6" s="237"/>
      <c r="AD6" s="238" t="s">
        <v>262</v>
      </c>
      <c r="AE6" s="238"/>
      <c r="AF6" s="209" t="s">
        <v>175</v>
      </c>
      <c r="AG6" s="286" t="s">
        <v>351</v>
      </c>
      <c r="AH6" s="287"/>
      <c r="AI6" s="212" t="s">
        <v>264</v>
      </c>
      <c r="AJ6" s="202" t="s">
        <v>398</v>
      </c>
    </row>
    <row r="7" spans="1:36" s="35" customFormat="1" ht="37.5" customHeight="1" thickBot="1">
      <c r="A7" s="99" t="s">
        <v>274</v>
      </c>
      <c r="B7" s="231"/>
      <c r="C7" s="231"/>
      <c r="D7" s="233"/>
      <c r="E7" s="235"/>
      <c r="F7" s="100" t="s">
        <v>274</v>
      </c>
      <c r="G7" s="69" t="s">
        <v>6</v>
      </c>
      <c r="H7" s="101" t="s">
        <v>274</v>
      </c>
      <c r="I7" s="70" t="s">
        <v>6</v>
      </c>
      <c r="J7" s="100" t="s">
        <v>274</v>
      </c>
      <c r="K7" s="70" t="s">
        <v>6</v>
      </c>
      <c r="L7" s="101" t="s">
        <v>274</v>
      </c>
      <c r="M7" s="69" t="s">
        <v>6</v>
      </c>
      <c r="N7" s="101" t="s">
        <v>274</v>
      </c>
      <c r="O7" s="71" t="s">
        <v>6</v>
      </c>
      <c r="P7" s="101" t="s">
        <v>274</v>
      </c>
      <c r="Q7" s="70" t="s">
        <v>6</v>
      </c>
      <c r="R7" s="101" t="s">
        <v>274</v>
      </c>
      <c r="S7" s="71" t="s">
        <v>6</v>
      </c>
      <c r="T7" s="101" t="s">
        <v>274</v>
      </c>
      <c r="U7" s="70" t="s">
        <v>6</v>
      </c>
      <c r="V7" s="101" t="s">
        <v>274</v>
      </c>
      <c r="W7" s="69" t="s">
        <v>6</v>
      </c>
      <c r="X7" s="101" t="s">
        <v>274</v>
      </c>
      <c r="Y7" s="69" t="s">
        <v>6</v>
      </c>
      <c r="Z7" s="101" t="s">
        <v>274</v>
      </c>
      <c r="AA7" s="71" t="s">
        <v>6</v>
      </c>
      <c r="AB7" s="101" t="s">
        <v>274</v>
      </c>
      <c r="AC7" s="70" t="s">
        <v>6</v>
      </c>
      <c r="AD7" s="101" t="s">
        <v>274</v>
      </c>
      <c r="AE7" s="71" t="s">
        <v>6</v>
      </c>
      <c r="AF7" s="210" t="s">
        <v>352</v>
      </c>
      <c r="AG7" s="211" t="s">
        <v>274</v>
      </c>
      <c r="AH7" s="104" t="s">
        <v>353</v>
      </c>
      <c r="AI7" s="213" t="s">
        <v>6</v>
      </c>
      <c r="AJ7" s="203" t="s">
        <v>6</v>
      </c>
    </row>
    <row r="8" spans="1:36" s="35" customFormat="1" ht="45" customHeight="1">
      <c r="A8" s="90">
        <v>1</v>
      </c>
      <c r="B8" s="133" t="s">
        <v>7</v>
      </c>
      <c r="C8" s="57" t="s">
        <v>276</v>
      </c>
      <c r="D8" s="58" t="s">
        <v>14</v>
      </c>
      <c r="E8" s="60">
        <v>0.75</v>
      </c>
      <c r="F8" s="105">
        <v>11</v>
      </c>
      <c r="G8" s="73">
        <v>90</v>
      </c>
      <c r="H8" s="74">
        <v>3</v>
      </c>
      <c r="I8" s="73">
        <v>98</v>
      </c>
      <c r="J8" s="72">
        <v>24</v>
      </c>
      <c r="K8" s="73">
        <v>77</v>
      </c>
      <c r="L8" s="106">
        <v>25</v>
      </c>
      <c r="M8" s="73">
        <v>76</v>
      </c>
      <c r="N8" s="106">
        <v>1</v>
      </c>
      <c r="O8" s="73">
        <v>100</v>
      </c>
      <c r="P8" s="72">
        <v>21</v>
      </c>
      <c r="Q8" s="73">
        <v>80</v>
      </c>
      <c r="R8" s="107">
        <v>3</v>
      </c>
      <c r="S8" s="108">
        <v>98</v>
      </c>
      <c r="T8" s="72">
        <v>3</v>
      </c>
      <c r="U8" s="73">
        <v>98</v>
      </c>
      <c r="V8" s="74">
        <v>1</v>
      </c>
      <c r="W8" s="73">
        <v>100</v>
      </c>
      <c r="X8" s="74">
        <v>11</v>
      </c>
      <c r="Y8" s="73">
        <v>90</v>
      </c>
      <c r="Z8" s="74">
        <v>4</v>
      </c>
      <c r="AA8" s="73">
        <v>97</v>
      </c>
      <c r="AB8" s="72">
        <v>13</v>
      </c>
      <c r="AC8" s="109">
        <v>108</v>
      </c>
      <c r="AD8" s="72">
        <v>17</v>
      </c>
      <c r="AE8" s="110">
        <v>84</v>
      </c>
      <c r="AF8" s="90">
        <v>13</v>
      </c>
      <c r="AG8" s="94">
        <f>(F8+H8+J8+L8+N8+P8+R8+T8+V8+X8+Z8+AB8+AD8)/AF8</f>
        <v>10.538461538461538</v>
      </c>
      <c r="AH8" s="81" t="s">
        <v>392</v>
      </c>
      <c r="AI8" s="78">
        <f aca="true" t="shared" si="0" ref="AI8:AI47">AC8+AA8+Y8+W8+U8+S8+Q8+O8+M8+K8+I8+G8+AE8</f>
        <v>1196</v>
      </c>
      <c r="AJ8" s="204">
        <f>AE8+AC8+AA8+Y8+W8+U8+S8+Q8+O8+I8+G8</f>
        <v>1043</v>
      </c>
    </row>
    <row r="9" spans="1:36" s="35" customFormat="1" ht="45" customHeight="1">
      <c r="A9" s="91">
        <v>2</v>
      </c>
      <c r="B9" s="47" t="s">
        <v>371</v>
      </c>
      <c r="C9" s="42" t="s">
        <v>340</v>
      </c>
      <c r="D9" s="40" t="s">
        <v>163</v>
      </c>
      <c r="E9" s="61">
        <v>0.8</v>
      </c>
      <c r="F9" s="45">
        <v>2</v>
      </c>
      <c r="G9" s="76">
        <v>99</v>
      </c>
      <c r="H9" s="41">
        <v>15</v>
      </c>
      <c r="I9" s="76">
        <v>86</v>
      </c>
      <c r="J9" s="75">
        <v>26</v>
      </c>
      <c r="K9" s="76">
        <v>75</v>
      </c>
      <c r="L9" s="111">
        <v>34</v>
      </c>
      <c r="M9" s="76">
        <v>67</v>
      </c>
      <c r="N9" s="111">
        <v>12</v>
      </c>
      <c r="O9" s="76">
        <v>89</v>
      </c>
      <c r="P9" s="75">
        <v>1</v>
      </c>
      <c r="Q9" s="76">
        <v>100</v>
      </c>
      <c r="R9" s="77">
        <v>2</v>
      </c>
      <c r="S9" s="112">
        <v>99</v>
      </c>
      <c r="T9" s="75">
        <v>6</v>
      </c>
      <c r="U9" s="76">
        <v>95</v>
      </c>
      <c r="V9" s="41">
        <v>22</v>
      </c>
      <c r="W9" s="76">
        <v>79</v>
      </c>
      <c r="X9" s="41">
        <v>1</v>
      </c>
      <c r="Y9" s="76">
        <v>100</v>
      </c>
      <c r="Z9" s="41">
        <v>2</v>
      </c>
      <c r="AA9" s="76">
        <v>99</v>
      </c>
      <c r="AB9" s="75">
        <v>4</v>
      </c>
      <c r="AC9" s="113">
        <v>117</v>
      </c>
      <c r="AD9" s="75">
        <v>31</v>
      </c>
      <c r="AE9" s="114">
        <v>70</v>
      </c>
      <c r="AF9" s="91">
        <v>13</v>
      </c>
      <c r="AG9" s="95">
        <f>(F9+H9+J9+L9+N9+P9+R9+T9+V9+X9+Z9+AB9+AD9)/AF9</f>
        <v>12.153846153846153</v>
      </c>
      <c r="AH9" s="82" t="s">
        <v>392</v>
      </c>
      <c r="AI9" s="79">
        <f t="shared" si="0"/>
        <v>1175</v>
      </c>
      <c r="AJ9" s="205">
        <f>AC9+AA9+Y9+W9+U9+S9+Q9+O9+K9+I9+G9</f>
        <v>1038</v>
      </c>
    </row>
    <row r="10" spans="1:36" s="35" customFormat="1" ht="45" customHeight="1">
      <c r="A10" s="91">
        <v>3</v>
      </c>
      <c r="B10" s="47" t="s">
        <v>373</v>
      </c>
      <c r="C10" s="42" t="s">
        <v>328</v>
      </c>
      <c r="D10" s="40" t="s">
        <v>76</v>
      </c>
      <c r="E10" s="62">
        <v>0.68</v>
      </c>
      <c r="F10" s="46" t="s">
        <v>292</v>
      </c>
      <c r="G10" s="76">
        <v>87</v>
      </c>
      <c r="H10" s="41">
        <v>4</v>
      </c>
      <c r="I10" s="76">
        <v>97</v>
      </c>
      <c r="J10" s="37" t="s">
        <v>364</v>
      </c>
      <c r="K10" s="76">
        <v>68</v>
      </c>
      <c r="L10" s="111">
        <v>15</v>
      </c>
      <c r="M10" s="76">
        <v>86</v>
      </c>
      <c r="N10" s="111">
        <v>7</v>
      </c>
      <c r="O10" s="76">
        <v>94</v>
      </c>
      <c r="P10" s="75">
        <v>9</v>
      </c>
      <c r="Q10" s="76">
        <v>92</v>
      </c>
      <c r="R10" s="77">
        <v>43</v>
      </c>
      <c r="S10" s="112">
        <v>58</v>
      </c>
      <c r="T10" s="75">
        <v>18</v>
      </c>
      <c r="U10" s="76">
        <v>83</v>
      </c>
      <c r="V10" s="37" t="s">
        <v>292</v>
      </c>
      <c r="W10" s="76">
        <v>78</v>
      </c>
      <c r="X10" s="41">
        <v>13</v>
      </c>
      <c r="Y10" s="76">
        <v>88</v>
      </c>
      <c r="Z10" s="41">
        <v>22</v>
      </c>
      <c r="AA10" s="76">
        <v>79</v>
      </c>
      <c r="AB10" s="75">
        <v>2</v>
      </c>
      <c r="AC10" s="113">
        <v>119</v>
      </c>
      <c r="AD10" s="75">
        <v>8</v>
      </c>
      <c r="AE10" s="114">
        <v>93</v>
      </c>
      <c r="AF10" s="91">
        <v>13</v>
      </c>
      <c r="AG10" s="95">
        <f>(H10+L10+N10+P10+R10+T10+X10+Z10+AB10+AD10)/10</f>
        <v>14.1</v>
      </c>
      <c r="AH10" s="82" t="s">
        <v>392</v>
      </c>
      <c r="AI10" s="79">
        <f t="shared" si="0"/>
        <v>1122</v>
      </c>
      <c r="AJ10" s="205">
        <f>AE10+AC10+AA10+Y10+W10+U10+Q10+O10+M10+I10+G10</f>
        <v>996</v>
      </c>
    </row>
    <row r="11" spans="1:36" s="35" customFormat="1" ht="45" customHeight="1">
      <c r="A11" s="91">
        <v>4</v>
      </c>
      <c r="B11" s="47" t="s">
        <v>372</v>
      </c>
      <c r="C11" s="42" t="s">
        <v>337</v>
      </c>
      <c r="D11" s="40" t="s">
        <v>14</v>
      </c>
      <c r="E11" s="61">
        <v>0.76</v>
      </c>
      <c r="F11" s="45">
        <v>3</v>
      </c>
      <c r="G11" s="76">
        <v>98</v>
      </c>
      <c r="H11" s="41">
        <v>28</v>
      </c>
      <c r="I11" s="76">
        <v>73</v>
      </c>
      <c r="J11" s="75">
        <v>31</v>
      </c>
      <c r="K11" s="76">
        <v>70</v>
      </c>
      <c r="L11" s="111">
        <v>38</v>
      </c>
      <c r="M11" s="76">
        <v>63</v>
      </c>
      <c r="N11" s="111">
        <v>20</v>
      </c>
      <c r="O11" s="76">
        <v>81</v>
      </c>
      <c r="P11" s="75">
        <v>13</v>
      </c>
      <c r="Q11" s="76">
        <v>88</v>
      </c>
      <c r="R11" s="77">
        <v>1</v>
      </c>
      <c r="S11" s="112">
        <v>100</v>
      </c>
      <c r="T11" s="75">
        <v>4</v>
      </c>
      <c r="U11" s="76">
        <v>97</v>
      </c>
      <c r="V11" s="41">
        <v>11</v>
      </c>
      <c r="W11" s="76">
        <v>90</v>
      </c>
      <c r="X11" s="41">
        <v>6</v>
      </c>
      <c r="Y11" s="76">
        <v>95</v>
      </c>
      <c r="Z11" s="41">
        <v>11</v>
      </c>
      <c r="AA11" s="76">
        <v>90</v>
      </c>
      <c r="AB11" s="75">
        <v>15</v>
      </c>
      <c r="AC11" s="113">
        <v>106</v>
      </c>
      <c r="AD11" s="75">
        <v>25</v>
      </c>
      <c r="AE11" s="114">
        <v>76</v>
      </c>
      <c r="AF11" s="91">
        <v>13</v>
      </c>
      <c r="AG11" s="95">
        <f>(F11+H11+J11+L11+N11+P11+R11+T11+V11+X11+Z11+AB11+AD11)/AF11</f>
        <v>15.846153846153847</v>
      </c>
      <c r="AH11" s="82" t="s">
        <v>272</v>
      </c>
      <c r="AI11" s="79">
        <f t="shared" si="0"/>
        <v>1127</v>
      </c>
      <c r="AJ11" s="205">
        <f>AE11+AC11+AA11+Y11+W11+U11+S11+Q11+O11+I11+G11</f>
        <v>994</v>
      </c>
    </row>
    <row r="12" spans="1:36" ht="45" customHeight="1">
      <c r="A12" s="91">
        <v>5</v>
      </c>
      <c r="B12" s="48" t="s">
        <v>277</v>
      </c>
      <c r="C12" s="59" t="s">
        <v>316</v>
      </c>
      <c r="D12" s="40" t="s">
        <v>14</v>
      </c>
      <c r="E12" s="61">
        <v>0.74</v>
      </c>
      <c r="F12" s="45">
        <v>10</v>
      </c>
      <c r="G12" s="76">
        <v>91</v>
      </c>
      <c r="H12" s="41"/>
      <c r="I12" s="76"/>
      <c r="J12" s="75">
        <v>13</v>
      </c>
      <c r="K12" s="76">
        <v>88</v>
      </c>
      <c r="L12" s="111">
        <v>22</v>
      </c>
      <c r="M12" s="76">
        <v>79</v>
      </c>
      <c r="N12" s="111">
        <v>4</v>
      </c>
      <c r="O12" s="76">
        <v>97</v>
      </c>
      <c r="P12" s="75">
        <v>6</v>
      </c>
      <c r="Q12" s="76">
        <v>95</v>
      </c>
      <c r="R12" s="77">
        <v>17</v>
      </c>
      <c r="S12" s="112">
        <v>84</v>
      </c>
      <c r="T12" s="75">
        <v>13</v>
      </c>
      <c r="U12" s="76">
        <v>88</v>
      </c>
      <c r="V12" s="41">
        <v>3</v>
      </c>
      <c r="W12" s="76">
        <v>98</v>
      </c>
      <c r="X12" s="41">
        <v>2</v>
      </c>
      <c r="Y12" s="76">
        <v>99</v>
      </c>
      <c r="Z12" s="41">
        <v>14</v>
      </c>
      <c r="AA12" s="76">
        <v>87</v>
      </c>
      <c r="AB12" s="41"/>
      <c r="AC12" s="113"/>
      <c r="AD12" s="75">
        <v>28</v>
      </c>
      <c r="AE12" s="114">
        <v>73</v>
      </c>
      <c r="AF12" s="91">
        <v>11</v>
      </c>
      <c r="AG12" s="95">
        <f>(F12+J12+L12+N12+P12+R12+T12+V12+X12+Z12+AD12)/11</f>
        <v>12</v>
      </c>
      <c r="AH12" s="82" t="s">
        <v>392</v>
      </c>
      <c r="AI12" s="79">
        <f t="shared" si="0"/>
        <v>979</v>
      </c>
      <c r="AJ12" s="205">
        <f>AE12+AC12+AA12+Y12+W12+U12+S12+Q12+O12+M12+K12+I12+G12</f>
        <v>979</v>
      </c>
    </row>
    <row r="13" spans="1:36" s="35" customFormat="1" ht="45" customHeight="1">
      <c r="A13" s="91">
        <v>6</v>
      </c>
      <c r="B13" s="47" t="s">
        <v>325</v>
      </c>
      <c r="C13" s="42" t="s">
        <v>296</v>
      </c>
      <c r="D13" s="40" t="s">
        <v>15</v>
      </c>
      <c r="E13" s="61">
        <v>0.76</v>
      </c>
      <c r="F13" s="45">
        <v>12</v>
      </c>
      <c r="G13" s="76">
        <v>89</v>
      </c>
      <c r="H13" s="41">
        <v>12</v>
      </c>
      <c r="I13" s="76">
        <v>89</v>
      </c>
      <c r="J13" s="75">
        <v>17</v>
      </c>
      <c r="K13" s="76">
        <v>84</v>
      </c>
      <c r="L13" s="111">
        <v>20</v>
      </c>
      <c r="M13" s="76">
        <v>81</v>
      </c>
      <c r="N13" s="43" t="s">
        <v>364</v>
      </c>
      <c r="O13" s="76">
        <v>63</v>
      </c>
      <c r="P13" s="75">
        <v>31</v>
      </c>
      <c r="Q13" s="76">
        <v>70</v>
      </c>
      <c r="R13" s="77">
        <v>4</v>
      </c>
      <c r="S13" s="112">
        <v>97</v>
      </c>
      <c r="T13" s="75">
        <v>15</v>
      </c>
      <c r="U13" s="76">
        <v>86</v>
      </c>
      <c r="V13" s="41">
        <v>2</v>
      </c>
      <c r="W13" s="76">
        <v>99</v>
      </c>
      <c r="X13" s="41">
        <v>23</v>
      </c>
      <c r="Y13" s="76">
        <v>78</v>
      </c>
      <c r="Z13" s="41">
        <v>12</v>
      </c>
      <c r="AA13" s="76">
        <v>89</v>
      </c>
      <c r="AB13" s="75">
        <v>17</v>
      </c>
      <c r="AC13" s="113">
        <v>104</v>
      </c>
      <c r="AD13" s="75">
        <v>21</v>
      </c>
      <c r="AE13" s="114">
        <v>80</v>
      </c>
      <c r="AF13" s="91">
        <v>13</v>
      </c>
      <c r="AG13" s="95">
        <f>(F13+H13+J13+L13+P13+R13+T13+V13+X13+Z13+AB13+AD13)/12</f>
        <v>15.5</v>
      </c>
      <c r="AH13" s="82" t="s">
        <v>272</v>
      </c>
      <c r="AI13" s="79">
        <f t="shared" si="0"/>
        <v>1109</v>
      </c>
      <c r="AJ13" s="205">
        <f>AE13+AC13+AA13+Y13+W13+U13+S13+M13+K13+I13+G13</f>
        <v>976</v>
      </c>
    </row>
    <row r="14" spans="1:36" ht="45" customHeight="1">
      <c r="A14" s="91">
        <v>7</v>
      </c>
      <c r="B14" s="47" t="s">
        <v>374</v>
      </c>
      <c r="C14" s="42" t="s">
        <v>297</v>
      </c>
      <c r="D14" s="40" t="s">
        <v>17</v>
      </c>
      <c r="E14" s="61">
        <v>0.67</v>
      </c>
      <c r="F14" s="46" t="s">
        <v>292</v>
      </c>
      <c r="G14" s="76">
        <v>87</v>
      </c>
      <c r="H14" s="41">
        <v>20</v>
      </c>
      <c r="I14" s="76">
        <v>81</v>
      </c>
      <c r="J14" s="75">
        <v>11</v>
      </c>
      <c r="K14" s="76">
        <v>90</v>
      </c>
      <c r="L14" s="111">
        <v>9</v>
      </c>
      <c r="M14" s="76">
        <v>92</v>
      </c>
      <c r="N14" s="111">
        <v>27</v>
      </c>
      <c r="O14" s="76">
        <v>74</v>
      </c>
      <c r="P14" s="75">
        <v>18</v>
      </c>
      <c r="Q14" s="76">
        <v>83</v>
      </c>
      <c r="R14" s="75">
        <v>28</v>
      </c>
      <c r="S14" s="112">
        <v>73</v>
      </c>
      <c r="T14" s="75">
        <v>27</v>
      </c>
      <c r="U14" s="76">
        <v>74</v>
      </c>
      <c r="V14" s="37" t="s">
        <v>292</v>
      </c>
      <c r="W14" s="76">
        <v>78</v>
      </c>
      <c r="X14" s="41">
        <v>19</v>
      </c>
      <c r="Y14" s="76">
        <v>82</v>
      </c>
      <c r="Z14" s="41">
        <v>5</v>
      </c>
      <c r="AA14" s="76">
        <v>96</v>
      </c>
      <c r="AB14" s="75">
        <v>3</v>
      </c>
      <c r="AC14" s="113">
        <v>118</v>
      </c>
      <c r="AD14" s="75">
        <v>7</v>
      </c>
      <c r="AE14" s="114">
        <v>94</v>
      </c>
      <c r="AF14" s="91">
        <v>13</v>
      </c>
      <c r="AG14" s="95">
        <f>(H14+J14+L14+N14+P14+R14+T14+X14+Z14+AB14+AD14)/11</f>
        <v>15.818181818181818</v>
      </c>
      <c r="AH14" s="82" t="s">
        <v>272</v>
      </c>
      <c r="AI14" s="79">
        <f t="shared" si="0"/>
        <v>1122</v>
      </c>
      <c r="AJ14" s="205">
        <f>AE14+AC14+AA14+Y14+W14+U14+Q14+M14+K14+I14+G14</f>
        <v>975</v>
      </c>
    </row>
    <row r="15" spans="1:36" s="35" customFormat="1" ht="45" customHeight="1">
      <c r="A15" s="91">
        <v>8</v>
      </c>
      <c r="B15" s="56" t="s">
        <v>271</v>
      </c>
      <c r="C15" s="42" t="s">
        <v>338</v>
      </c>
      <c r="D15" s="40" t="s">
        <v>125</v>
      </c>
      <c r="E15" s="61">
        <v>0.76</v>
      </c>
      <c r="F15" s="45">
        <v>5</v>
      </c>
      <c r="G15" s="76">
        <v>96</v>
      </c>
      <c r="H15" s="41">
        <v>10</v>
      </c>
      <c r="I15" s="76">
        <v>91</v>
      </c>
      <c r="J15" s="75">
        <v>16</v>
      </c>
      <c r="K15" s="76">
        <v>85</v>
      </c>
      <c r="L15" s="111">
        <v>23</v>
      </c>
      <c r="M15" s="76">
        <v>78</v>
      </c>
      <c r="N15" s="111">
        <v>29</v>
      </c>
      <c r="O15" s="76">
        <v>72</v>
      </c>
      <c r="P15" s="75">
        <v>24</v>
      </c>
      <c r="Q15" s="76">
        <v>77</v>
      </c>
      <c r="R15" s="77">
        <v>23</v>
      </c>
      <c r="S15" s="112">
        <v>78</v>
      </c>
      <c r="T15" s="75">
        <v>9</v>
      </c>
      <c r="U15" s="76">
        <v>92</v>
      </c>
      <c r="V15" s="41">
        <v>16</v>
      </c>
      <c r="W15" s="76">
        <v>85</v>
      </c>
      <c r="X15" s="41">
        <v>15</v>
      </c>
      <c r="Y15" s="76">
        <v>86</v>
      </c>
      <c r="Z15" s="41">
        <v>9</v>
      </c>
      <c r="AA15" s="76">
        <v>92</v>
      </c>
      <c r="AB15" s="75">
        <v>8</v>
      </c>
      <c r="AC15" s="113">
        <v>113</v>
      </c>
      <c r="AD15" s="75">
        <v>27</v>
      </c>
      <c r="AE15" s="114">
        <v>74</v>
      </c>
      <c r="AF15" s="91">
        <v>13</v>
      </c>
      <c r="AG15" s="95">
        <f>(F15+H15+J15+L15+N15+P15+R15+T15+V15+X15+Z15+AB15+AD15)/AF15</f>
        <v>16.46153846153846</v>
      </c>
      <c r="AH15" s="82" t="s">
        <v>272</v>
      </c>
      <c r="AI15" s="79">
        <f t="shared" si="0"/>
        <v>1119</v>
      </c>
      <c r="AJ15" s="205">
        <f>AC15+AA15+Y15+W15+U15+S15+Q15+M15+K15+I15+G15</f>
        <v>973</v>
      </c>
    </row>
    <row r="16" spans="1:36" s="35" customFormat="1" ht="45" customHeight="1">
      <c r="A16" s="91">
        <v>9</v>
      </c>
      <c r="B16" s="47" t="s">
        <v>283</v>
      </c>
      <c r="C16" s="42" t="s">
        <v>331</v>
      </c>
      <c r="D16" s="40" t="s">
        <v>99</v>
      </c>
      <c r="E16" s="61">
        <v>0.71</v>
      </c>
      <c r="F16" s="46" t="s">
        <v>292</v>
      </c>
      <c r="G16" s="76">
        <v>87</v>
      </c>
      <c r="H16" s="41">
        <v>24</v>
      </c>
      <c r="I16" s="76">
        <v>77</v>
      </c>
      <c r="J16" s="75">
        <v>22</v>
      </c>
      <c r="K16" s="76">
        <v>79</v>
      </c>
      <c r="L16" s="111">
        <v>26</v>
      </c>
      <c r="M16" s="76">
        <v>75</v>
      </c>
      <c r="N16" s="111">
        <v>16</v>
      </c>
      <c r="O16" s="76">
        <v>85</v>
      </c>
      <c r="P16" s="75">
        <v>12</v>
      </c>
      <c r="Q16" s="76">
        <v>89</v>
      </c>
      <c r="R16" s="77">
        <v>18</v>
      </c>
      <c r="S16" s="112">
        <v>83</v>
      </c>
      <c r="T16" s="75">
        <v>11</v>
      </c>
      <c r="U16" s="76">
        <v>90</v>
      </c>
      <c r="V16" s="44" t="s">
        <v>293</v>
      </c>
      <c r="W16" s="76">
        <v>84</v>
      </c>
      <c r="X16" s="44" t="s">
        <v>293</v>
      </c>
      <c r="Y16" s="76">
        <v>84</v>
      </c>
      <c r="Z16" s="44" t="s">
        <v>293</v>
      </c>
      <c r="AA16" s="76">
        <v>84</v>
      </c>
      <c r="AB16" s="75">
        <v>7</v>
      </c>
      <c r="AC16" s="113">
        <v>114</v>
      </c>
      <c r="AD16" s="75">
        <v>13</v>
      </c>
      <c r="AE16" s="114">
        <v>88</v>
      </c>
      <c r="AF16" s="91">
        <v>13</v>
      </c>
      <c r="AG16" s="95">
        <f>(H16+J16+L16+N16+P16+R16+T16+AB16+AD16)/9</f>
        <v>16.555555555555557</v>
      </c>
      <c r="AH16" s="82" t="s">
        <v>272</v>
      </c>
      <c r="AI16" s="79">
        <f t="shared" si="0"/>
        <v>1119</v>
      </c>
      <c r="AJ16" s="205">
        <f>AE16+AC16+AA16+Y16+W16+U16+S16+Q16+O16+K16+G16</f>
        <v>967</v>
      </c>
    </row>
    <row r="17" spans="1:36" ht="45" customHeight="1" thickBot="1">
      <c r="A17" s="92">
        <v>10</v>
      </c>
      <c r="B17" s="134" t="s">
        <v>400</v>
      </c>
      <c r="C17" s="135" t="s">
        <v>304</v>
      </c>
      <c r="D17" s="84" t="s">
        <v>261</v>
      </c>
      <c r="E17" s="136">
        <v>0.61</v>
      </c>
      <c r="F17" s="137" t="s">
        <v>292</v>
      </c>
      <c r="G17" s="127">
        <v>87</v>
      </c>
      <c r="H17" s="126">
        <v>8</v>
      </c>
      <c r="I17" s="127">
        <v>93</v>
      </c>
      <c r="J17" s="121">
        <v>9</v>
      </c>
      <c r="K17" s="127">
        <v>92</v>
      </c>
      <c r="L17" s="138">
        <v>5</v>
      </c>
      <c r="M17" s="127">
        <v>96</v>
      </c>
      <c r="N17" s="139" t="s">
        <v>293</v>
      </c>
      <c r="O17" s="127">
        <v>82</v>
      </c>
      <c r="P17" s="121">
        <v>32</v>
      </c>
      <c r="Q17" s="127">
        <v>69</v>
      </c>
      <c r="R17" s="140">
        <v>9</v>
      </c>
      <c r="S17" s="141">
        <v>92</v>
      </c>
      <c r="T17" s="121">
        <v>41</v>
      </c>
      <c r="U17" s="127">
        <v>60</v>
      </c>
      <c r="V17" s="142" t="s">
        <v>292</v>
      </c>
      <c r="W17" s="127">
        <v>78</v>
      </c>
      <c r="X17" s="126">
        <v>30</v>
      </c>
      <c r="Y17" s="127">
        <v>71</v>
      </c>
      <c r="Z17" s="126">
        <v>19</v>
      </c>
      <c r="AA17" s="127">
        <v>82</v>
      </c>
      <c r="AB17" s="121">
        <v>1</v>
      </c>
      <c r="AC17" s="130">
        <v>120</v>
      </c>
      <c r="AD17" s="121">
        <v>33</v>
      </c>
      <c r="AE17" s="143">
        <v>68</v>
      </c>
      <c r="AF17" s="92">
        <v>13</v>
      </c>
      <c r="AG17" s="96">
        <f>(H17+J17+L17+P17+R17+T17+X17+Z17+AB17+AD17)/10</f>
        <v>18.7</v>
      </c>
      <c r="AH17" s="144" t="s">
        <v>272</v>
      </c>
      <c r="AI17" s="87">
        <f t="shared" si="0"/>
        <v>1090</v>
      </c>
      <c r="AJ17" s="206">
        <f>AC17+AA17+Y17+W17+S17+Q17+O17+M17+K17+I17+G17</f>
        <v>962</v>
      </c>
    </row>
    <row r="18" spans="1:36" s="35" customFormat="1" ht="43.5" customHeight="1">
      <c r="A18" s="90">
        <v>11</v>
      </c>
      <c r="B18" s="55" t="s">
        <v>269</v>
      </c>
      <c r="C18" s="57" t="s">
        <v>276</v>
      </c>
      <c r="D18" s="58" t="s">
        <v>14</v>
      </c>
      <c r="E18" s="60">
        <v>0.75</v>
      </c>
      <c r="F18" s="105">
        <v>7</v>
      </c>
      <c r="G18" s="73">
        <v>94</v>
      </c>
      <c r="H18" s="74">
        <v>26</v>
      </c>
      <c r="I18" s="73">
        <v>75</v>
      </c>
      <c r="J18" s="72">
        <v>25</v>
      </c>
      <c r="K18" s="73">
        <v>76</v>
      </c>
      <c r="L18" s="106">
        <v>27</v>
      </c>
      <c r="M18" s="73">
        <v>74</v>
      </c>
      <c r="N18" s="106">
        <v>11</v>
      </c>
      <c r="O18" s="73">
        <v>90</v>
      </c>
      <c r="P18" s="72">
        <v>25</v>
      </c>
      <c r="Q18" s="73">
        <v>76</v>
      </c>
      <c r="R18" s="107">
        <v>37</v>
      </c>
      <c r="S18" s="108">
        <v>64</v>
      </c>
      <c r="T18" s="72">
        <v>36</v>
      </c>
      <c r="U18" s="73">
        <v>65</v>
      </c>
      <c r="V18" s="74">
        <v>9</v>
      </c>
      <c r="W18" s="73">
        <v>92</v>
      </c>
      <c r="X18" s="74">
        <v>8</v>
      </c>
      <c r="Y18" s="73">
        <v>93</v>
      </c>
      <c r="Z18" s="74">
        <v>7</v>
      </c>
      <c r="AA18" s="73">
        <v>94</v>
      </c>
      <c r="AB18" s="72">
        <v>11</v>
      </c>
      <c r="AC18" s="109">
        <v>110</v>
      </c>
      <c r="AD18" s="72">
        <v>18</v>
      </c>
      <c r="AE18" s="110">
        <v>83</v>
      </c>
      <c r="AF18" s="90">
        <v>13</v>
      </c>
      <c r="AG18" s="94">
        <f>(F18+H18+J18+L18+N18+P18+R18+T18+V18+X18+Z18+AB18+AD18)/13</f>
        <v>19</v>
      </c>
      <c r="AH18" s="81" t="s">
        <v>272</v>
      </c>
      <c r="AI18" s="78">
        <f t="shared" si="0"/>
        <v>1086</v>
      </c>
      <c r="AJ18" s="204">
        <f>AE18+AC18+AA18+Y18+W18+Q18+O18+M18+K18+I18+G18</f>
        <v>957</v>
      </c>
    </row>
    <row r="19" spans="1:36" s="35" customFormat="1" ht="43.5" customHeight="1">
      <c r="A19" s="91">
        <v>12</v>
      </c>
      <c r="B19" s="56" t="s">
        <v>324</v>
      </c>
      <c r="C19" s="42" t="s">
        <v>326</v>
      </c>
      <c r="D19" s="40" t="s">
        <v>14</v>
      </c>
      <c r="E19" s="61">
        <v>0.65</v>
      </c>
      <c r="F19" s="46" t="s">
        <v>293</v>
      </c>
      <c r="G19" s="76">
        <v>87</v>
      </c>
      <c r="H19" s="37" t="s">
        <v>293</v>
      </c>
      <c r="I19" s="76">
        <v>87</v>
      </c>
      <c r="J19" s="75">
        <v>7</v>
      </c>
      <c r="K19" s="76">
        <v>94</v>
      </c>
      <c r="L19" s="111">
        <v>11</v>
      </c>
      <c r="M19" s="76">
        <v>90</v>
      </c>
      <c r="N19" s="111">
        <v>33</v>
      </c>
      <c r="O19" s="76">
        <v>68</v>
      </c>
      <c r="P19" s="75">
        <v>14</v>
      </c>
      <c r="Q19" s="76">
        <v>87</v>
      </c>
      <c r="R19" s="77">
        <v>32</v>
      </c>
      <c r="S19" s="112">
        <v>69</v>
      </c>
      <c r="T19" s="75">
        <v>32</v>
      </c>
      <c r="U19" s="76">
        <v>69</v>
      </c>
      <c r="V19" s="41">
        <v>12</v>
      </c>
      <c r="W19" s="76">
        <v>89</v>
      </c>
      <c r="X19" s="41">
        <v>27</v>
      </c>
      <c r="Y19" s="76">
        <v>74</v>
      </c>
      <c r="Z19" s="41">
        <v>24</v>
      </c>
      <c r="AA19" s="76">
        <v>77</v>
      </c>
      <c r="AB19" s="37" t="s">
        <v>366</v>
      </c>
      <c r="AC19" s="113">
        <v>102</v>
      </c>
      <c r="AD19" s="75">
        <v>1</v>
      </c>
      <c r="AE19" s="114">
        <v>100</v>
      </c>
      <c r="AF19" s="91">
        <v>13</v>
      </c>
      <c r="AG19" s="95">
        <f>(J19+L19+N19+P19+R19+T19+V19+X19+Z19+AD19)/10</f>
        <v>19.3</v>
      </c>
      <c r="AH19" s="82" t="s">
        <v>272</v>
      </c>
      <c r="AI19" s="79">
        <f t="shared" si="0"/>
        <v>1093</v>
      </c>
      <c r="AJ19" s="205">
        <f>AE19+AC19+AA19+Y19+W19+U19+Q19+M19+K19+I19+G19</f>
        <v>956</v>
      </c>
    </row>
    <row r="20" spans="1:36" s="35" customFormat="1" ht="43.5" customHeight="1">
      <c r="A20" s="91">
        <v>13</v>
      </c>
      <c r="B20" s="47" t="s">
        <v>280</v>
      </c>
      <c r="C20" s="42" t="s">
        <v>332</v>
      </c>
      <c r="D20" s="40" t="s">
        <v>14</v>
      </c>
      <c r="E20" s="61">
        <v>0.71</v>
      </c>
      <c r="F20" s="46" t="s">
        <v>292</v>
      </c>
      <c r="G20" s="76">
        <v>87</v>
      </c>
      <c r="H20" s="41">
        <v>18</v>
      </c>
      <c r="I20" s="76">
        <v>83</v>
      </c>
      <c r="J20" s="41"/>
      <c r="K20" s="76"/>
      <c r="L20" s="111">
        <v>21</v>
      </c>
      <c r="M20" s="76">
        <v>80</v>
      </c>
      <c r="N20" s="111">
        <v>24</v>
      </c>
      <c r="O20" s="76">
        <v>77</v>
      </c>
      <c r="P20" s="75">
        <v>19</v>
      </c>
      <c r="Q20" s="76">
        <v>82</v>
      </c>
      <c r="R20" s="77">
        <v>29</v>
      </c>
      <c r="S20" s="112">
        <v>72</v>
      </c>
      <c r="T20" s="75">
        <v>10</v>
      </c>
      <c r="U20" s="76">
        <v>91</v>
      </c>
      <c r="V20" s="37" t="s">
        <v>292</v>
      </c>
      <c r="W20" s="76">
        <v>78</v>
      </c>
      <c r="X20" s="41">
        <v>10</v>
      </c>
      <c r="Y20" s="76">
        <v>91</v>
      </c>
      <c r="Z20" s="41">
        <v>10</v>
      </c>
      <c r="AA20" s="76">
        <v>91</v>
      </c>
      <c r="AB20" s="75">
        <v>18</v>
      </c>
      <c r="AC20" s="113">
        <v>103</v>
      </c>
      <c r="AD20" s="75">
        <v>14</v>
      </c>
      <c r="AE20" s="114">
        <v>87</v>
      </c>
      <c r="AF20" s="91">
        <v>12</v>
      </c>
      <c r="AG20" s="95">
        <f>(H20+L20+N20+P20+R20+T20+X20+Z20+AB20+AD20)/10</f>
        <v>17.3</v>
      </c>
      <c r="AH20" s="82" t="s">
        <v>272</v>
      </c>
      <c r="AI20" s="79">
        <f t="shared" si="0"/>
        <v>1022</v>
      </c>
      <c r="AJ20" s="205">
        <f>AE20+AC20+AA20+Y20+W20+U20+Q20+O20+M20+K20+I20+G20</f>
        <v>950</v>
      </c>
    </row>
    <row r="21" spans="1:36" s="35" customFormat="1" ht="43.5" customHeight="1">
      <c r="A21" s="91">
        <v>14</v>
      </c>
      <c r="B21" s="47" t="s">
        <v>375</v>
      </c>
      <c r="C21" s="42" t="s">
        <v>305</v>
      </c>
      <c r="D21" s="40" t="s">
        <v>14</v>
      </c>
      <c r="E21" s="61">
        <v>0.65</v>
      </c>
      <c r="F21" s="46" t="s">
        <v>292</v>
      </c>
      <c r="G21" s="76">
        <v>87</v>
      </c>
      <c r="H21" s="41">
        <v>13</v>
      </c>
      <c r="I21" s="76">
        <v>88</v>
      </c>
      <c r="J21" s="75">
        <v>2</v>
      </c>
      <c r="K21" s="76">
        <v>99</v>
      </c>
      <c r="L21" s="111">
        <v>4</v>
      </c>
      <c r="M21" s="76">
        <v>97</v>
      </c>
      <c r="N21" s="111">
        <v>34</v>
      </c>
      <c r="O21" s="76">
        <v>67</v>
      </c>
      <c r="P21" s="75">
        <v>29</v>
      </c>
      <c r="Q21" s="76">
        <v>72</v>
      </c>
      <c r="R21" s="77">
        <v>31</v>
      </c>
      <c r="S21" s="112">
        <v>70</v>
      </c>
      <c r="T21" s="75">
        <v>44</v>
      </c>
      <c r="U21" s="76">
        <v>57</v>
      </c>
      <c r="V21" s="37" t="s">
        <v>292</v>
      </c>
      <c r="W21" s="76">
        <v>78</v>
      </c>
      <c r="X21" s="41">
        <v>28</v>
      </c>
      <c r="Y21" s="76">
        <v>73</v>
      </c>
      <c r="Z21" s="41">
        <v>18</v>
      </c>
      <c r="AA21" s="76">
        <v>83</v>
      </c>
      <c r="AB21" s="75">
        <v>16</v>
      </c>
      <c r="AC21" s="113">
        <v>105</v>
      </c>
      <c r="AD21" s="75">
        <v>5</v>
      </c>
      <c r="AE21" s="114">
        <v>96</v>
      </c>
      <c r="AF21" s="91">
        <v>13</v>
      </c>
      <c r="AG21" s="95">
        <f>(H21+J21+L21+N21+P21+R21+T21+X21+Z21+AB21+AD21)/11</f>
        <v>20.363636363636363</v>
      </c>
      <c r="AH21" s="82" t="s">
        <v>393</v>
      </c>
      <c r="AI21" s="79">
        <f t="shared" si="0"/>
        <v>1072</v>
      </c>
      <c r="AJ21" s="205">
        <f>AE21+AC21+AA21+Y21+W21+S21+Q21+M21+K21+I21+G21</f>
        <v>948</v>
      </c>
    </row>
    <row r="22" spans="1:36" s="35" customFormat="1" ht="43.5" customHeight="1">
      <c r="A22" s="91">
        <v>15</v>
      </c>
      <c r="B22" s="47" t="s">
        <v>278</v>
      </c>
      <c r="C22" s="42" t="s">
        <v>315</v>
      </c>
      <c r="D22" s="40" t="s">
        <v>115</v>
      </c>
      <c r="E22" s="61">
        <v>0.73</v>
      </c>
      <c r="F22" s="46" t="s">
        <v>292</v>
      </c>
      <c r="G22" s="76">
        <v>87</v>
      </c>
      <c r="H22" s="41">
        <v>25</v>
      </c>
      <c r="I22" s="76">
        <v>76</v>
      </c>
      <c r="J22" s="75">
        <v>23</v>
      </c>
      <c r="K22" s="76">
        <v>78</v>
      </c>
      <c r="L22" s="43" t="s">
        <v>293</v>
      </c>
      <c r="M22" s="76">
        <v>82</v>
      </c>
      <c r="N22" s="111">
        <v>13</v>
      </c>
      <c r="O22" s="76">
        <v>88</v>
      </c>
      <c r="P22" s="75">
        <v>17</v>
      </c>
      <c r="Q22" s="76">
        <v>84</v>
      </c>
      <c r="R22" s="77">
        <v>5</v>
      </c>
      <c r="S22" s="112">
        <v>96</v>
      </c>
      <c r="T22" s="75">
        <v>16</v>
      </c>
      <c r="U22" s="76">
        <v>85</v>
      </c>
      <c r="V22" s="41">
        <v>13</v>
      </c>
      <c r="W22" s="76">
        <v>88</v>
      </c>
      <c r="X22" s="41">
        <v>21</v>
      </c>
      <c r="Y22" s="76">
        <v>80</v>
      </c>
      <c r="Z22" s="41">
        <v>15</v>
      </c>
      <c r="AA22" s="76">
        <v>86</v>
      </c>
      <c r="AB22" s="41"/>
      <c r="AC22" s="113"/>
      <c r="AD22" s="75">
        <v>30</v>
      </c>
      <c r="AE22" s="114">
        <v>71</v>
      </c>
      <c r="AF22" s="91">
        <v>12</v>
      </c>
      <c r="AG22" s="95">
        <f>(H22+J22+N22+P22+R22+T22+V22+X22+Z22+AD22)/10</f>
        <v>17.8</v>
      </c>
      <c r="AH22" s="82" t="s">
        <v>272</v>
      </c>
      <c r="AI22" s="79">
        <f t="shared" si="0"/>
        <v>1001</v>
      </c>
      <c r="AJ22" s="205">
        <f>AC22+AA22+Y22+W22+U22+S22+Q22+O22+M22+K22+I22+G22</f>
        <v>930</v>
      </c>
    </row>
    <row r="23" spans="1:36" s="35" customFormat="1" ht="43.5" customHeight="1">
      <c r="A23" s="91">
        <v>16</v>
      </c>
      <c r="B23" s="47" t="s">
        <v>295</v>
      </c>
      <c r="C23" s="42" t="s">
        <v>336</v>
      </c>
      <c r="D23" s="40" t="s">
        <v>14</v>
      </c>
      <c r="E23" s="61">
        <v>0.75</v>
      </c>
      <c r="F23" s="45">
        <v>4</v>
      </c>
      <c r="G23" s="76">
        <v>97</v>
      </c>
      <c r="H23" s="41">
        <v>27</v>
      </c>
      <c r="I23" s="76">
        <v>74</v>
      </c>
      <c r="J23" s="75">
        <v>28</v>
      </c>
      <c r="K23" s="76">
        <v>73</v>
      </c>
      <c r="L23" s="111">
        <v>33</v>
      </c>
      <c r="M23" s="76">
        <v>68</v>
      </c>
      <c r="N23" s="111">
        <v>28</v>
      </c>
      <c r="O23" s="76">
        <v>73</v>
      </c>
      <c r="P23" s="75">
        <v>4</v>
      </c>
      <c r="Q23" s="76">
        <v>97</v>
      </c>
      <c r="R23" s="115"/>
      <c r="S23" s="112"/>
      <c r="T23" s="75">
        <v>21</v>
      </c>
      <c r="U23" s="76">
        <v>80</v>
      </c>
      <c r="V23" s="41">
        <v>10</v>
      </c>
      <c r="W23" s="76">
        <v>91</v>
      </c>
      <c r="X23" s="41">
        <v>22</v>
      </c>
      <c r="Y23" s="76">
        <v>79</v>
      </c>
      <c r="Z23" s="41">
        <v>25</v>
      </c>
      <c r="AA23" s="76">
        <v>76</v>
      </c>
      <c r="AB23" s="75">
        <v>14</v>
      </c>
      <c r="AC23" s="113">
        <v>107</v>
      </c>
      <c r="AD23" s="75">
        <v>23</v>
      </c>
      <c r="AE23" s="114">
        <v>78</v>
      </c>
      <c r="AF23" s="91">
        <v>12</v>
      </c>
      <c r="AG23" s="95">
        <f>(F23+H23+J23+L23+N23+P23+T23+V23+X23+Z23+AB23+AD23)/12</f>
        <v>19.916666666666668</v>
      </c>
      <c r="AH23" s="82" t="s">
        <v>272</v>
      </c>
      <c r="AI23" s="79">
        <f t="shared" si="0"/>
        <v>993</v>
      </c>
      <c r="AJ23" s="205">
        <f>AE23+AC23+AA23+Y23+W23+U23+S23+Q23+O23+K23+I23+G23</f>
        <v>925</v>
      </c>
    </row>
    <row r="24" spans="1:36" s="35" customFormat="1" ht="43.5" customHeight="1">
      <c r="A24" s="91">
        <v>17</v>
      </c>
      <c r="B24" s="47" t="s">
        <v>376</v>
      </c>
      <c r="C24" s="42" t="s">
        <v>304</v>
      </c>
      <c r="D24" s="40" t="s">
        <v>317</v>
      </c>
      <c r="E24" s="63">
        <v>0.63</v>
      </c>
      <c r="F24" s="46" t="s">
        <v>292</v>
      </c>
      <c r="G24" s="76">
        <v>87</v>
      </c>
      <c r="H24" s="41">
        <v>7</v>
      </c>
      <c r="I24" s="76">
        <v>94</v>
      </c>
      <c r="J24" s="75">
        <v>5</v>
      </c>
      <c r="K24" s="76">
        <v>96</v>
      </c>
      <c r="L24" s="111">
        <v>36</v>
      </c>
      <c r="M24" s="76">
        <v>65</v>
      </c>
      <c r="N24" s="111">
        <v>35</v>
      </c>
      <c r="O24" s="76">
        <v>66</v>
      </c>
      <c r="P24" s="41"/>
      <c r="Q24" s="76"/>
      <c r="R24" s="77">
        <v>26</v>
      </c>
      <c r="S24" s="112">
        <v>75</v>
      </c>
      <c r="T24" s="75">
        <v>20</v>
      </c>
      <c r="U24" s="76">
        <v>81</v>
      </c>
      <c r="V24" s="41">
        <v>19</v>
      </c>
      <c r="W24" s="76">
        <v>82</v>
      </c>
      <c r="X24" s="41">
        <v>7</v>
      </c>
      <c r="Y24" s="76">
        <v>94</v>
      </c>
      <c r="Z24" s="41">
        <v>26</v>
      </c>
      <c r="AA24" s="76">
        <v>75</v>
      </c>
      <c r="AB24" s="37" t="s">
        <v>366</v>
      </c>
      <c r="AC24" s="113">
        <v>102</v>
      </c>
      <c r="AD24" s="75">
        <v>34</v>
      </c>
      <c r="AE24" s="114">
        <v>67</v>
      </c>
      <c r="AF24" s="91">
        <v>12</v>
      </c>
      <c r="AG24" s="95">
        <f>(H24+J24+L24+N24+R24+T24+V24+X24+Z24+AD24)/10</f>
        <v>21.5</v>
      </c>
      <c r="AH24" s="82" t="s">
        <v>393</v>
      </c>
      <c r="AI24" s="79">
        <f t="shared" si="0"/>
        <v>984</v>
      </c>
      <c r="AJ24" s="205">
        <f>AE24+AC24+AA24+Y24+W24+U24+S24+Q24+O24+K24+I24+G24</f>
        <v>919</v>
      </c>
    </row>
    <row r="25" spans="1:36" s="35" customFormat="1" ht="43.5" customHeight="1">
      <c r="A25" s="91">
        <v>18</v>
      </c>
      <c r="B25" s="56" t="s">
        <v>401</v>
      </c>
      <c r="C25" s="42" t="s">
        <v>289</v>
      </c>
      <c r="D25" s="40" t="s">
        <v>115</v>
      </c>
      <c r="E25" s="63">
        <v>0.67</v>
      </c>
      <c r="F25" s="46" t="s">
        <v>292</v>
      </c>
      <c r="G25" s="76">
        <v>87</v>
      </c>
      <c r="H25" s="41">
        <v>22</v>
      </c>
      <c r="I25" s="76">
        <v>79</v>
      </c>
      <c r="J25" s="75">
        <v>6</v>
      </c>
      <c r="K25" s="76">
        <v>95</v>
      </c>
      <c r="L25" s="111">
        <v>19</v>
      </c>
      <c r="M25" s="76">
        <v>82</v>
      </c>
      <c r="N25" s="111">
        <v>22</v>
      </c>
      <c r="O25" s="76">
        <v>79</v>
      </c>
      <c r="P25" s="75">
        <v>10</v>
      </c>
      <c r="Q25" s="76">
        <v>91</v>
      </c>
      <c r="R25" s="77">
        <v>19</v>
      </c>
      <c r="S25" s="112">
        <v>82</v>
      </c>
      <c r="T25" s="75">
        <v>38</v>
      </c>
      <c r="U25" s="76">
        <v>63</v>
      </c>
      <c r="V25" s="37" t="s">
        <v>292</v>
      </c>
      <c r="W25" s="76">
        <v>78</v>
      </c>
      <c r="X25" s="41">
        <v>20</v>
      </c>
      <c r="Y25" s="76">
        <v>81</v>
      </c>
      <c r="Z25" s="37" t="s">
        <v>364</v>
      </c>
      <c r="AA25" s="76">
        <v>70</v>
      </c>
      <c r="AB25" s="41"/>
      <c r="AC25" s="113"/>
      <c r="AD25" s="75">
        <v>10</v>
      </c>
      <c r="AE25" s="114">
        <v>91</v>
      </c>
      <c r="AF25" s="91">
        <v>12</v>
      </c>
      <c r="AG25" s="95">
        <f>(H25+J25+L25+N25+P25+R25+T25+X25+AD25)/9</f>
        <v>18.444444444444443</v>
      </c>
      <c r="AH25" s="82" t="s">
        <v>272</v>
      </c>
      <c r="AI25" s="79">
        <f t="shared" si="0"/>
        <v>978</v>
      </c>
      <c r="AJ25" s="205">
        <f>AE25+AC25+AA25+Y25+W25+S25+Q25+O25+M25+K25+I25+G25</f>
        <v>915</v>
      </c>
    </row>
    <row r="26" spans="1:36" s="35" customFormat="1" ht="43.5" customHeight="1">
      <c r="A26" s="91">
        <v>19</v>
      </c>
      <c r="B26" s="47" t="s">
        <v>323</v>
      </c>
      <c r="C26" s="42" t="s">
        <v>335</v>
      </c>
      <c r="D26" s="40" t="s">
        <v>19</v>
      </c>
      <c r="E26" s="61">
        <v>0.64</v>
      </c>
      <c r="F26" s="46" t="s">
        <v>292</v>
      </c>
      <c r="G26" s="76">
        <v>87</v>
      </c>
      <c r="H26" s="41">
        <v>6</v>
      </c>
      <c r="I26" s="76">
        <v>95</v>
      </c>
      <c r="J26" s="75">
        <v>20</v>
      </c>
      <c r="K26" s="76">
        <v>81</v>
      </c>
      <c r="L26" s="111">
        <v>7</v>
      </c>
      <c r="M26" s="76">
        <v>94</v>
      </c>
      <c r="N26" s="111">
        <v>21</v>
      </c>
      <c r="O26" s="76">
        <v>80</v>
      </c>
      <c r="P26" s="75">
        <v>34</v>
      </c>
      <c r="Q26" s="76">
        <v>67</v>
      </c>
      <c r="R26" s="115"/>
      <c r="S26" s="112"/>
      <c r="T26" s="75">
        <v>54</v>
      </c>
      <c r="U26" s="76">
        <v>47</v>
      </c>
      <c r="V26" s="37" t="s">
        <v>292</v>
      </c>
      <c r="W26" s="76">
        <v>78</v>
      </c>
      <c r="X26" s="41">
        <v>31</v>
      </c>
      <c r="Y26" s="76">
        <v>70</v>
      </c>
      <c r="Z26" s="41">
        <v>29</v>
      </c>
      <c r="AA26" s="76">
        <v>72</v>
      </c>
      <c r="AB26" s="37" t="s">
        <v>366</v>
      </c>
      <c r="AC26" s="113">
        <v>102</v>
      </c>
      <c r="AD26" s="75">
        <v>22</v>
      </c>
      <c r="AE26" s="114">
        <v>79</v>
      </c>
      <c r="AF26" s="91">
        <v>12</v>
      </c>
      <c r="AG26" s="95">
        <f>(H26+V2490+J26+L26+N26+P26+T26+X26+Z26+AD26)/9</f>
        <v>24.88888888888889</v>
      </c>
      <c r="AH26" s="82" t="s">
        <v>393</v>
      </c>
      <c r="AI26" s="79">
        <f t="shared" si="0"/>
        <v>952</v>
      </c>
      <c r="AJ26" s="205">
        <f>AE26+AC26+AA26+Y26+W26+S26+Q26+O26+M26+K26+I26+G26</f>
        <v>905</v>
      </c>
    </row>
    <row r="27" spans="1:36" s="35" customFormat="1" ht="43.5" customHeight="1" thickBot="1">
      <c r="A27" s="159">
        <v>20</v>
      </c>
      <c r="B27" s="160" t="s">
        <v>285</v>
      </c>
      <c r="C27" s="161" t="s">
        <v>303</v>
      </c>
      <c r="D27" s="162" t="s">
        <v>17</v>
      </c>
      <c r="E27" s="163">
        <v>0.7</v>
      </c>
      <c r="F27" s="164"/>
      <c r="G27" s="165"/>
      <c r="H27" s="166"/>
      <c r="I27" s="165"/>
      <c r="J27" s="166"/>
      <c r="K27" s="165"/>
      <c r="L27" s="167">
        <v>8</v>
      </c>
      <c r="M27" s="165">
        <v>93</v>
      </c>
      <c r="N27" s="167">
        <v>9</v>
      </c>
      <c r="O27" s="165">
        <v>92</v>
      </c>
      <c r="P27" s="168">
        <v>22</v>
      </c>
      <c r="Q27" s="165">
        <v>79</v>
      </c>
      <c r="R27" s="169">
        <v>21</v>
      </c>
      <c r="S27" s="170">
        <v>80</v>
      </c>
      <c r="T27" s="168">
        <v>12</v>
      </c>
      <c r="U27" s="165">
        <v>89</v>
      </c>
      <c r="V27" s="166">
        <v>6</v>
      </c>
      <c r="W27" s="165">
        <v>95</v>
      </c>
      <c r="X27" s="166">
        <v>29</v>
      </c>
      <c r="Y27" s="165">
        <v>72</v>
      </c>
      <c r="Z27" s="166">
        <v>13</v>
      </c>
      <c r="AA27" s="165">
        <v>88</v>
      </c>
      <c r="AB27" s="171" t="s">
        <v>366</v>
      </c>
      <c r="AC27" s="172">
        <v>102</v>
      </c>
      <c r="AD27" s="168">
        <v>11</v>
      </c>
      <c r="AE27" s="173">
        <v>90</v>
      </c>
      <c r="AF27" s="159">
        <v>10</v>
      </c>
      <c r="AG27" s="174">
        <f>(L27+N27+P27+R27+T27+V27+X27+Z27+AD27)/9</f>
        <v>14.555555555555555</v>
      </c>
      <c r="AH27" s="175" t="s">
        <v>392</v>
      </c>
      <c r="AI27" s="176">
        <f t="shared" si="0"/>
        <v>880</v>
      </c>
      <c r="AJ27" s="207">
        <f>AE27+AC27+AA27+Y27+W27+U27+S27+Q27+O27+M27+K27+I27+G27</f>
        <v>880</v>
      </c>
    </row>
    <row r="28" spans="1:36" ht="42" customHeight="1">
      <c r="A28" s="145">
        <v>21</v>
      </c>
      <c r="B28" s="146" t="s">
        <v>377</v>
      </c>
      <c r="C28" s="147" t="s">
        <v>313</v>
      </c>
      <c r="D28" s="89" t="s">
        <v>115</v>
      </c>
      <c r="E28" s="93">
        <v>0.64</v>
      </c>
      <c r="F28" s="68" t="s">
        <v>292</v>
      </c>
      <c r="G28" s="148">
        <v>87</v>
      </c>
      <c r="H28" s="149">
        <v>23</v>
      </c>
      <c r="I28" s="148">
        <v>78</v>
      </c>
      <c r="J28" s="50" t="s">
        <v>293</v>
      </c>
      <c r="K28" s="148">
        <v>84</v>
      </c>
      <c r="L28" s="150">
        <v>6</v>
      </c>
      <c r="M28" s="148">
        <v>95</v>
      </c>
      <c r="N28" s="150">
        <v>26</v>
      </c>
      <c r="O28" s="148">
        <v>75</v>
      </c>
      <c r="P28" s="132">
        <v>36</v>
      </c>
      <c r="Q28" s="148">
        <v>65</v>
      </c>
      <c r="R28" s="151">
        <v>41</v>
      </c>
      <c r="S28" s="152">
        <v>60</v>
      </c>
      <c r="T28" s="132">
        <v>49</v>
      </c>
      <c r="U28" s="148">
        <v>52</v>
      </c>
      <c r="V28" s="149">
        <v>18</v>
      </c>
      <c r="W28" s="148">
        <v>83</v>
      </c>
      <c r="X28" s="149">
        <v>34</v>
      </c>
      <c r="Y28" s="148">
        <v>67</v>
      </c>
      <c r="Z28" s="149">
        <v>30</v>
      </c>
      <c r="AA28" s="148">
        <v>71</v>
      </c>
      <c r="AB28" s="132">
        <v>12</v>
      </c>
      <c r="AC28" s="153">
        <v>109</v>
      </c>
      <c r="AD28" s="154" t="s">
        <v>292</v>
      </c>
      <c r="AE28" s="155">
        <v>65</v>
      </c>
      <c r="AF28" s="145">
        <v>13</v>
      </c>
      <c r="AG28" s="156">
        <f>(H28+L28+N28+P28+R28+T28+V28+X28+Z28+AB28)/10</f>
        <v>27.5</v>
      </c>
      <c r="AH28" s="157" t="s">
        <v>394</v>
      </c>
      <c r="AI28" s="158">
        <f t="shared" si="0"/>
        <v>991</v>
      </c>
      <c r="AJ28" s="208">
        <f>AE28+AC28+AA28+Y28+W28+Q28+O28+M28+K28+I28+G28</f>
        <v>879</v>
      </c>
    </row>
    <row r="29" spans="1:36" s="35" customFormat="1" ht="42" customHeight="1">
      <c r="A29" s="91">
        <v>22</v>
      </c>
      <c r="B29" s="47" t="s">
        <v>284</v>
      </c>
      <c r="C29" s="42" t="s">
        <v>330</v>
      </c>
      <c r="D29" s="40" t="s">
        <v>15</v>
      </c>
      <c r="E29" s="61">
        <v>0.71</v>
      </c>
      <c r="F29" s="45">
        <v>9</v>
      </c>
      <c r="G29" s="76">
        <v>92</v>
      </c>
      <c r="H29" s="41">
        <v>16</v>
      </c>
      <c r="I29" s="76">
        <v>85</v>
      </c>
      <c r="J29" s="41"/>
      <c r="K29" s="76"/>
      <c r="L29" s="111">
        <v>24</v>
      </c>
      <c r="M29" s="76">
        <v>77</v>
      </c>
      <c r="N29" s="111">
        <v>31</v>
      </c>
      <c r="O29" s="76">
        <v>70</v>
      </c>
      <c r="P29" s="41"/>
      <c r="Q29" s="76"/>
      <c r="R29" s="77">
        <v>8</v>
      </c>
      <c r="S29" s="112">
        <v>93</v>
      </c>
      <c r="T29" s="75">
        <v>2</v>
      </c>
      <c r="U29" s="76">
        <v>99</v>
      </c>
      <c r="V29" s="37" t="s">
        <v>292</v>
      </c>
      <c r="W29" s="76">
        <v>78</v>
      </c>
      <c r="X29" s="41">
        <v>3</v>
      </c>
      <c r="Y29" s="76">
        <v>98</v>
      </c>
      <c r="Z29" s="41">
        <v>16</v>
      </c>
      <c r="AA29" s="76">
        <v>85</v>
      </c>
      <c r="AB29" s="41"/>
      <c r="AC29" s="113"/>
      <c r="AD29" s="75">
        <v>12</v>
      </c>
      <c r="AE29" s="114">
        <v>89</v>
      </c>
      <c r="AF29" s="91">
        <v>10</v>
      </c>
      <c r="AG29" s="95">
        <f>(F29+H29+L29+N29+R29+T29+X29+Z29+AD29)/9</f>
        <v>13.444444444444445</v>
      </c>
      <c r="AH29" s="82" t="s">
        <v>392</v>
      </c>
      <c r="AI29" s="79">
        <f t="shared" si="0"/>
        <v>866</v>
      </c>
      <c r="AJ29" s="205">
        <f aca="true" t="shared" si="1" ref="AJ29:AJ64">AE29+AC29+AA29+Y29+W29+U29+S29+Q29+O29+M29+K29+I29+G29</f>
        <v>866</v>
      </c>
    </row>
    <row r="30" spans="1:36" s="35" customFormat="1" ht="42" customHeight="1">
      <c r="A30" s="91">
        <v>23</v>
      </c>
      <c r="B30" s="48" t="s">
        <v>286</v>
      </c>
      <c r="C30" s="38" t="s">
        <v>301</v>
      </c>
      <c r="D30" s="40" t="s">
        <v>14</v>
      </c>
      <c r="E30" s="61">
        <v>0.7</v>
      </c>
      <c r="F30" s="45"/>
      <c r="G30" s="76"/>
      <c r="H30" s="41"/>
      <c r="I30" s="76"/>
      <c r="J30" s="75">
        <v>30</v>
      </c>
      <c r="K30" s="76">
        <v>71</v>
      </c>
      <c r="L30" s="111">
        <v>28</v>
      </c>
      <c r="M30" s="76">
        <v>73</v>
      </c>
      <c r="N30" s="111">
        <v>36</v>
      </c>
      <c r="O30" s="76">
        <v>65</v>
      </c>
      <c r="P30" s="75">
        <v>35</v>
      </c>
      <c r="Q30" s="76">
        <v>66</v>
      </c>
      <c r="R30" s="65" t="s">
        <v>364</v>
      </c>
      <c r="S30" s="112">
        <v>57</v>
      </c>
      <c r="T30" s="75">
        <v>26</v>
      </c>
      <c r="U30" s="76">
        <v>75</v>
      </c>
      <c r="V30" s="41">
        <v>15</v>
      </c>
      <c r="W30" s="76">
        <v>86</v>
      </c>
      <c r="X30" s="41">
        <v>14</v>
      </c>
      <c r="Y30" s="76">
        <v>87</v>
      </c>
      <c r="Z30" s="41">
        <v>27</v>
      </c>
      <c r="AA30" s="76">
        <v>74</v>
      </c>
      <c r="AB30" s="75">
        <v>9</v>
      </c>
      <c r="AC30" s="113">
        <v>112</v>
      </c>
      <c r="AD30" s="75">
        <v>35</v>
      </c>
      <c r="AE30" s="114">
        <v>66</v>
      </c>
      <c r="AF30" s="91">
        <v>11</v>
      </c>
      <c r="AG30" s="95">
        <f>(J30+L30+N30+P30+T30+V30+X30+Z30+AB30+AD30)/10</f>
        <v>25.5</v>
      </c>
      <c r="AH30" s="82" t="s">
        <v>394</v>
      </c>
      <c r="AI30" s="79">
        <f t="shared" si="0"/>
        <v>832</v>
      </c>
      <c r="AJ30" s="205">
        <f t="shared" si="1"/>
        <v>832</v>
      </c>
    </row>
    <row r="31" spans="1:36" s="35" customFormat="1" ht="42" customHeight="1">
      <c r="A31" s="91">
        <v>24</v>
      </c>
      <c r="B31" s="47" t="s">
        <v>287</v>
      </c>
      <c r="C31" s="42" t="s">
        <v>334</v>
      </c>
      <c r="D31" s="40" t="s">
        <v>14</v>
      </c>
      <c r="E31" s="63">
        <v>0.69</v>
      </c>
      <c r="F31" s="45">
        <v>8</v>
      </c>
      <c r="G31" s="76">
        <v>93</v>
      </c>
      <c r="H31" s="41">
        <v>14</v>
      </c>
      <c r="I31" s="76">
        <v>87</v>
      </c>
      <c r="J31" s="75">
        <v>8</v>
      </c>
      <c r="K31" s="76">
        <v>93</v>
      </c>
      <c r="L31" s="41"/>
      <c r="M31" s="76"/>
      <c r="N31" s="41"/>
      <c r="O31" s="76"/>
      <c r="P31" s="75">
        <v>7</v>
      </c>
      <c r="Q31" s="76">
        <v>94</v>
      </c>
      <c r="R31" s="77">
        <v>33</v>
      </c>
      <c r="S31" s="112">
        <v>68</v>
      </c>
      <c r="T31" s="75">
        <v>17</v>
      </c>
      <c r="U31" s="76">
        <v>84</v>
      </c>
      <c r="V31" s="37" t="s">
        <v>292</v>
      </c>
      <c r="W31" s="76">
        <v>78</v>
      </c>
      <c r="X31" s="41">
        <v>32</v>
      </c>
      <c r="Y31" s="76">
        <v>69</v>
      </c>
      <c r="Z31" s="37" t="s">
        <v>364</v>
      </c>
      <c r="AA31" s="76">
        <v>70</v>
      </c>
      <c r="AB31" s="41"/>
      <c r="AC31" s="113"/>
      <c r="AD31" s="75">
        <v>20</v>
      </c>
      <c r="AE31" s="114">
        <v>81</v>
      </c>
      <c r="AF31" s="91">
        <v>10</v>
      </c>
      <c r="AG31" s="95">
        <f>(F31+H31+J31+P31+R31+T31+X31+AD31)/8</f>
        <v>17.375</v>
      </c>
      <c r="AH31" s="82" t="s">
        <v>272</v>
      </c>
      <c r="AI31" s="79">
        <f t="shared" si="0"/>
        <v>817</v>
      </c>
      <c r="AJ31" s="205">
        <f t="shared" si="1"/>
        <v>817</v>
      </c>
    </row>
    <row r="32" spans="1:36" s="35" customFormat="1" ht="42" customHeight="1">
      <c r="A32" s="91">
        <v>25</v>
      </c>
      <c r="B32" s="47" t="s">
        <v>282</v>
      </c>
      <c r="C32" s="42" t="s">
        <v>315</v>
      </c>
      <c r="D32" s="40" t="s">
        <v>261</v>
      </c>
      <c r="E32" s="61">
        <v>0.7</v>
      </c>
      <c r="F32" s="46" t="s">
        <v>292</v>
      </c>
      <c r="G32" s="76">
        <v>87</v>
      </c>
      <c r="H32" s="41">
        <v>2</v>
      </c>
      <c r="I32" s="76">
        <v>99</v>
      </c>
      <c r="J32" s="75">
        <v>27</v>
      </c>
      <c r="K32" s="76">
        <v>74</v>
      </c>
      <c r="L32" s="111">
        <v>12</v>
      </c>
      <c r="M32" s="76">
        <v>89</v>
      </c>
      <c r="N32" s="111">
        <v>10</v>
      </c>
      <c r="O32" s="76">
        <v>91</v>
      </c>
      <c r="P32" s="41"/>
      <c r="Q32" s="76"/>
      <c r="R32" s="77">
        <v>10</v>
      </c>
      <c r="S32" s="112">
        <v>91</v>
      </c>
      <c r="T32" s="75">
        <v>29</v>
      </c>
      <c r="U32" s="76">
        <v>72</v>
      </c>
      <c r="V32" s="41"/>
      <c r="W32" s="76"/>
      <c r="X32" s="116"/>
      <c r="Y32" s="76"/>
      <c r="Z32" s="41"/>
      <c r="AA32" s="76"/>
      <c r="AB32" s="37" t="s">
        <v>366</v>
      </c>
      <c r="AC32" s="113">
        <v>102</v>
      </c>
      <c r="AD32" s="75">
        <v>15</v>
      </c>
      <c r="AE32" s="114">
        <v>86</v>
      </c>
      <c r="AF32" s="91">
        <v>9</v>
      </c>
      <c r="AG32" s="95">
        <f>(H32+J32+L32+N32+R32+T32+AD32)/7</f>
        <v>15</v>
      </c>
      <c r="AH32" s="82" t="s">
        <v>272</v>
      </c>
      <c r="AI32" s="79">
        <f t="shared" si="0"/>
        <v>791</v>
      </c>
      <c r="AJ32" s="205">
        <f t="shared" si="1"/>
        <v>791</v>
      </c>
    </row>
    <row r="33" spans="1:36" s="35" customFormat="1" ht="42" customHeight="1">
      <c r="A33" s="91">
        <v>26</v>
      </c>
      <c r="B33" s="47" t="s">
        <v>378</v>
      </c>
      <c r="C33" s="42" t="s">
        <v>341</v>
      </c>
      <c r="D33" s="40" t="s">
        <v>17</v>
      </c>
      <c r="E33" s="63">
        <v>0.57</v>
      </c>
      <c r="F33" s="45"/>
      <c r="G33" s="76"/>
      <c r="H33" s="41"/>
      <c r="I33" s="76"/>
      <c r="J33" s="41"/>
      <c r="K33" s="76"/>
      <c r="L33" s="111">
        <v>1</v>
      </c>
      <c r="M33" s="76">
        <v>100</v>
      </c>
      <c r="N33" s="111">
        <v>14</v>
      </c>
      <c r="O33" s="76">
        <v>87</v>
      </c>
      <c r="P33" s="75">
        <v>28</v>
      </c>
      <c r="Q33" s="76">
        <v>73</v>
      </c>
      <c r="R33" s="77">
        <v>38</v>
      </c>
      <c r="S33" s="112">
        <v>63</v>
      </c>
      <c r="T33" s="75">
        <v>51</v>
      </c>
      <c r="U33" s="76">
        <v>50</v>
      </c>
      <c r="V33" s="37" t="s">
        <v>292</v>
      </c>
      <c r="W33" s="76">
        <v>78</v>
      </c>
      <c r="X33" s="41">
        <v>33</v>
      </c>
      <c r="Y33" s="76">
        <v>68</v>
      </c>
      <c r="Z33" s="41">
        <v>17</v>
      </c>
      <c r="AA33" s="76">
        <v>84</v>
      </c>
      <c r="AB33" s="37" t="s">
        <v>366</v>
      </c>
      <c r="AC33" s="113">
        <v>102</v>
      </c>
      <c r="AD33" s="44" t="s">
        <v>292</v>
      </c>
      <c r="AE33" s="114">
        <v>65</v>
      </c>
      <c r="AF33" s="91">
        <v>10</v>
      </c>
      <c r="AG33" s="95">
        <f>(L33+N33+P33+R33+T33+X33+Z33)/7</f>
        <v>26</v>
      </c>
      <c r="AH33" s="82" t="s">
        <v>394</v>
      </c>
      <c r="AI33" s="79">
        <f t="shared" si="0"/>
        <v>770</v>
      </c>
      <c r="AJ33" s="205">
        <f t="shared" si="1"/>
        <v>770</v>
      </c>
    </row>
    <row r="34" spans="1:36" ht="42" customHeight="1">
      <c r="A34" s="91">
        <v>27</v>
      </c>
      <c r="B34" s="47" t="s">
        <v>379</v>
      </c>
      <c r="C34" s="42" t="s">
        <v>344</v>
      </c>
      <c r="D34" s="40" t="s">
        <v>15</v>
      </c>
      <c r="E34" s="63">
        <v>0.63</v>
      </c>
      <c r="F34" s="45"/>
      <c r="G34" s="76"/>
      <c r="H34" s="41"/>
      <c r="I34" s="76"/>
      <c r="J34" s="41"/>
      <c r="K34" s="76"/>
      <c r="L34" s="111">
        <v>2</v>
      </c>
      <c r="M34" s="76">
        <v>99</v>
      </c>
      <c r="N34" s="111">
        <v>23</v>
      </c>
      <c r="O34" s="76">
        <v>78</v>
      </c>
      <c r="P34" s="75">
        <v>3</v>
      </c>
      <c r="Q34" s="76">
        <v>98</v>
      </c>
      <c r="R34" s="77">
        <v>7</v>
      </c>
      <c r="S34" s="112">
        <v>94</v>
      </c>
      <c r="T34" s="75">
        <v>30</v>
      </c>
      <c r="U34" s="76">
        <v>71</v>
      </c>
      <c r="V34" s="37" t="s">
        <v>292</v>
      </c>
      <c r="W34" s="76">
        <v>78</v>
      </c>
      <c r="X34" s="41">
        <v>26</v>
      </c>
      <c r="Y34" s="76">
        <v>75</v>
      </c>
      <c r="Z34" s="41">
        <v>21</v>
      </c>
      <c r="AA34" s="76">
        <v>80</v>
      </c>
      <c r="AB34" s="41"/>
      <c r="AC34" s="113"/>
      <c r="AD34" s="66" t="s">
        <v>293</v>
      </c>
      <c r="AE34" s="114">
        <v>83</v>
      </c>
      <c r="AF34" s="91">
        <v>9</v>
      </c>
      <c r="AG34" s="95">
        <f>(L34+N34+P34+R34+T34+X34+Z34)/7</f>
        <v>16</v>
      </c>
      <c r="AH34" s="82" t="s">
        <v>272</v>
      </c>
      <c r="AI34" s="79">
        <f t="shared" si="0"/>
        <v>756</v>
      </c>
      <c r="AJ34" s="205">
        <f t="shared" si="1"/>
        <v>756</v>
      </c>
    </row>
    <row r="35" spans="1:36" s="35" customFormat="1" ht="42" customHeight="1">
      <c r="A35" s="91">
        <v>28</v>
      </c>
      <c r="B35" s="47" t="s">
        <v>279</v>
      </c>
      <c r="C35" s="42" t="s">
        <v>333</v>
      </c>
      <c r="D35" s="40" t="s">
        <v>14</v>
      </c>
      <c r="E35" s="61">
        <v>0.72</v>
      </c>
      <c r="F35" s="45">
        <v>6</v>
      </c>
      <c r="G35" s="76">
        <v>95</v>
      </c>
      <c r="H35" s="41">
        <v>11</v>
      </c>
      <c r="I35" s="76">
        <v>90</v>
      </c>
      <c r="J35" s="37" t="s">
        <v>364</v>
      </c>
      <c r="K35" s="76">
        <v>68</v>
      </c>
      <c r="L35" s="111">
        <v>13</v>
      </c>
      <c r="M35" s="76">
        <v>88</v>
      </c>
      <c r="N35" s="111">
        <v>32</v>
      </c>
      <c r="O35" s="76">
        <v>69</v>
      </c>
      <c r="P35" s="75">
        <v>23</v>
      </c>
      <c r="Q35" s="76">
        <v>78</v>
      </c>
      <c r="R35" s="77">
        <v>16</v>
      </c>
      <c r="S35" s="112">
        <v>85</v>
      </c>
      <c r="T35" s="75">
        <v>35</v>
      </c>
      <c r="U35" s="76">
        <v>66</v>
      </c>
      <c r="V35" s="41"/>
      <c r="W35" s="76"/>
      <c r="X35" s="116"/>
      <c r="Y35" s="76"/>
      <c r="Z35" s="41"/>
      <c r="AA35" s="76"/>
      <c r="AB35" s="41"/>
      <c r="AC35" s="113"/>
      <c r="AD35" s="75">
        <v>16</v>
      </c>
      <c r="AE35" s="114">
        <v>85</v>
      </c>
      <c r="AF35" s="91">
        <v>9</v>
      </c>
      <c r="AG35" s="95">
        <f>(F35+H35+L35+N35+P35+R35+T35+AD35)/8</f>
        <v>19</v>
      </c>
      <c r="AH35" s="82" t="s">
        <v>272</v>
      </c>
      <c r="AI35" s="79">
        <f t="shared" si="0"/>
        <v>724</v>
      </c>
      <c r="AJ35" s="205">
        <f t="shared" si="1"/>
        <v>724</v>
      </c>
    </row>
    <row r="36" spans="1:36" s="35" customFormat="1" ht="42" customHeight="1">
      <c r="A36" s="91">
        <v>29</v>
      </c>
      <c r="B36" s="47" t="s">
        <v>281</v>
      </c>
      <c r="C36" s="42" t="s">
        <v>276</v>
      </c>
      <c r="D36" s="40" t="s">
        <v>17</v>
      </c>
      <c r="E36" s="63">
        <v>0.71</v>
      </c>
      <c r="F36" s="45"/>
      <c r="G36" s="76"/>
      <c r="H36" s="41"/>
      <c r="I36" s="76"/>
      <c r="J36" s="41"/>
      <c r="K36" s="76"/>
      <c r="L36" s="111">
        <v>14</v>
      </c>
      <c r="M36" s="76">
        <v>87</v>
      </c>
      <c r="N36" s="111">
        <v>17</v>
      </c>
      <c r="O36" s="76">
        <v>84</v>
      </c>
      <c r="P36" s="75">
        <v>33</v>
      </c>
      <c r="Q36" s="76">
        <v>68</v>
      </c>
      <c r="R36" s="65" t="s">
        <v>292</v>
      </c>
      <c r="S36" s="112">
        <v>57</v>
      </c>
      <c r="T36" s="75">
        <v>5</v>
      </c>
      <c r="U36" s="76">
        <v>96</v>
      </c>
      <c r="V36" s="41">
        <v>20</v>
      </c>
      <c r="W36" s="76">
        <v>81</v>
      </c>
      <c r="X36" s="41">
        <v>12</v>
      </c>
      <c r="Y36" s="76">
        <v>89</v>
      </c>
      <c r="Z36" s="41">
        <v>28</v>
      </c>
      <c r="AA36" s="76">
        <v>73</v>
      </c>
      <c r="AB36" s="41"/>
      <c r="AC36" s="113"/>
      <c r="AD36" s="75">
        <v>19</v>
      </c>
      <c r="AE36" s="114">
        <v>82</v>
      </c>
      <c r="AF36" s="91">
        <v>9</v>
      </c>
      <c r="AG36" s="95">
        <f>(L36+N36+P36+T36+V36+X36+Z36+AD36)/8</f>
        <v>18.5</v>
      </c>
      <c r="AH36" s="82" t="s">
        <v>272</v>
      </c>
      <c r="AI36" s="79">
        <f t="shared" si="0"/>
        <v>717</v>
      </c>
      <c r="AJ36" s="205">
        <f t="shared" si="1"/>
        <v>717</v>
      </c>
    </row>
    <row r="37" spans="1:36" s="35" customFormat="1" ht="42" customHeight="1" thickBot="1">
      <c r="A37" s="92">
        <v>30</v>
      </c>
      <c r="B37" s="177" t="s">
        <v>402</v>
      </c>
      <c r="C37" s="135" t="s">
        <v>276</v>
      </c>
      <c r="D37" s="178" t="s">
        <v>115</v>
      </c>
      <c r="E37" s="136">
        <v>0.75</v>
      </c>
      <c r="F37" s="179"/>
      <c r="G37" s="125"/>
      <c r="H37" s="121"/>
      <c r="I37" s="125"/>
      <c r="J37" s="121">
        <v>29</v>
      </c>
      <c r="K37" s="127">
        <v>72</v>
      </c>
      <c r="L37" s="121"/>
      <c r="M37" s="125"/>
      <c r="N37" s="121"/>
      <c r="O37" s="125"/>
      <c r="P37" s="121">
        <v>16</v>
      </c>
      <c r="Q37" s="127">
        <v>85</v>
      </c>
      <c r="R37" s="140">
        <v>30</v>
      </c>
      <c r="S37" s="141">
        <v>71</v>
      </c>
      <c r="T37" s="121">
        <v>28</v>
      </c>
      <c r="U37" s="127">
        <v>73</v>
      </c>
      <c r="V37" s="126">
        <v>21</v>
      </c>
      <c r="W37" s="127">
        <v>80</v>
      </c>
      <c r="X37" s="126">
        <v>9</v>
      </c>
      <c r="Y37" s="127">
        <v>92</v>
      </c>
      <c r="Z37" s="126">
        <v>23</v>
      </c>
      <c r="AA37" s="127">
        <v>78</v>
      </c>
      <c r="AB37" s="126"/>
      <c r="AC37" s="180"/>
      <c r="AD37" s="121">
        <v>26</v>
      </c>
      <c r="AE37" s="143">
        <v>75</v>
      </c>
      <c r="AF37" s="92">
        <v>8</v>
      </c>
      <c r="AG37" s="96">
        <f>(J37+P37+R37+T37+V37+X37+Z37+AD37)/8</f>
        <v>22.75</v>
      </c>
      <c r="AH37" s="144" t="s">
        <v>393</v>
      </c>
      <c r="AI37" s="87">
        <f t="shared" si="0"/>
        <v>626</v>
      </c>
      <c r="AJ37" s="206">
        <f t="shared" si="1"/>
        <v>626</v>
      </c>
    </row>
    <row r="38" spans="1:36" s="35" customFormat="1" ht="39.75" customHeight="1">
      <c r="A38" s="90">
        <v>31</v>
      </c>
      <c r="B38" s="181" t="s">
        <v>403</v>
      </c>
      <c r="C38" s="57" t="s">
        <v>339</v>
      </c>
      <c r="D38" s="58" t="s">
        <v>115</v>
      </c>
      <c r="E38" s="60">
        <v>0.78</v>
      </c>
      <c r="F38" s="105"/>
      <c r="G38" s="73"/>
      <c r="H38" s="74">
        <v>5</v>
      </c>
      <c r="I38" s="73">
        <v>96</v>
      </c>
      <c r="J38" s="74"/>
      <c r="K38" s="73"/>
      <c r="L38" s="106">
        <v>30</v>
      </c>
      <c r="M38" s="73">
        <v>71</v>
      </c>
      <c r="N38" s="106">
        <v>19</v>
      </c>
      <c r="O38" s="73">
        <v>82</v>
      </c>
      <c r="P38" s="74"/>
      <c r="Q38" s="73"/>
      <c r="R38" s="107">
        <v>15</v>
      </c>
      <c r="S38" s="108">
        <v>86</v>
      </c>
      <c r="T38" s="72">
        <v>25</v>
      </c>
      <c r="U38" s="73">
        <v>76</v>
      </c>
      <c r="V38" s="74"/>
      <c r="W38" s="73"/>
      <c r="X38" s="182"/>
      <c r="Y38" s="73"/>
      <c r="Z38" s="74"/>
      <c r="AA38" s="73"/>
      <c r="AB38" s="72">
        <v>10</v>
      </c>
      <c r="AC38" s="109">
        <v>111</v>
      </c>
      <c r="AD38" s="72">
        <v>29</v>
      </c>
      <c r="AE38" s="110">
        <v>72</v>
      </c>
      <c r="AF38" s="90">
        <v>7</v>
      </c>
      <c r="AG38" s="94">
        <f>(H38+L38+N38+R38+T38+AB38+AD38)/7</f>
        <v>19</v>
      </c>
      <c r="AH38" s="81" t="s">
        <v>272</v>
      </c>
      <c r="AI38" s="78">
        <f t="shared" si="0"/>
        <v>594</v>
      </c>
      <c r="AJ38" s="204">
        <f t="shared" si="1"/>
        <v>594</v>
      </c>
    </row>
    <row r="39" spans="1:36" s="35" customFormat="1" ht="39.75" customHeight="1">
      <c r="A39" s="91">
        <v>32</v>
      </c>
      <c r="B39" s="47" t="s">
        <v>380</v>
      </c>
      <c r="C39" s="42" t="s">
        <v>273</v>
      </c>
      <c r="D39" s="40" t="s">
        <v>15</v>
      </c>
      <c r="E39" s="61">
        <v>0.67</v>
      </c>
      <c r="F39" s="46" t="s">
        <v>292</v>
      </c>
      <c r="G39" s="76">
        <v>87</v>
      </c>
      <c r="H39" s="37" t="s">
        <v>364</v>
      </c>
      <c r="I39" s="76">
        <v>72</v>
      </c>
      <c r="J39" s="75">
        <v>15</v>
      </c>
      <c r="K39" s="76">
        <v>86</v>
      </c>
      <c r="L39" s="111"/>
      <c r="M39" s="76"/>
      <c r="N39" s="111"/>
      <c r="O39" s="76"/>
      <c r="P39" s="41"/>
      <c r="Q39" s="76"/>
      <c r="R39" s="115"/>
      <c r="S39" s="112"/>
      <c r="T39" s="75">
        <v>48</v>
      </c>
      <c r="U39" s="76">
        <v>53</v>
      </c>
      <c r="V39" s="41">
        <v>14</v>
      </c>
      <c r="W39" s="76">
        <v>87</v>
      </c>
      <c r="X39" s="41">
        <v>17</v>
      </c>
      <c r="Y39" s="76">
        <v>84</v>
      </c>
      <c r="Z39" s="41">
        <v>6</v>
      </c>
      <c r="AA39" s="76">
        <v>95</v>
      </c>
      <c r="AB39" s="41"/>
      <c r="AC39" s="113"/>
      <c r="AD39" s="41"/>
      <c r="AE39" s="114"/>
      <c r="AF39" s="91">
        <v>7</v>
      </c>
      <c r="AG39" s="95">
        <v>20</v>
      </c>
      <c r="AH39" s="82" t="s">
        <v>393</v>
      </c>
      <c r="AI39" s="79">
        <f t="shared" si="0"/>
        <v>564</v>
      </c>
      <c r="AJ39" s="205">
        <f t="shared" si="1"/>
        <v>564</v>
      </c>
    </row>
    <row r="40" spans="1:36" ht="39.75" customHeight="1">
      <c r="A40" s="91">
        <v>33</v>
      </c>
      <c r="B40" s="47" t="s">
        <v>381</v>
      </c>
      <c r="C40" s="42" t="s">
        <v>327</v>
      </c>
      <c r="D40" s="40" t="s">
        <v>125</v>
      </c>
      <c r="E40" s="61">
        <v>0.64</v>
      </c>
      <c r="F40" s="67"/>
      <c r="G40" s="76"/>
      <c r="H40" s="77"/>
      <c r="I40" s="76"/>
      <c r="J40" s="41"/>
      <c r="K40" s="76"/>
      <c r="L40" s="116"/>
      <c r="M40" s="76"/>
      <c r="N40" s="75"/>
      <c r="O40" s="118"/>
      <c r="P40" s="75">
        <v>27</v>
      </c>
      <c r="Q40" s="76">
        <v>74</v>
      </c>
      <c r="R40" s="77">
        <v>24</v>
      </c>
      <c r="S40" s="112">
        <v>77</v>
      </c>
      <c r="T40" s="75">
        <v>33</v>
      </c>
      <c r="U40" s="76">
        <v>68</v>
      </c>
      <c r="V40" s="41">
        <v>17</v>
      </c>
      <c r="W40" s="76">
        <v>84</v>
      </c>
      <c r="X40" s="41">
        <v>18</v>
      </c>
      <c r="Y40" s="76">
        <v>83</v>
      </c>
      <c r="Z40" s="37" t="s">
        <v>364</v>
      </c>
      <c r="AA40" s="76">
        <v>70</v>
      </c>
      <c r="AB40" s="41"/>
      <c r="AC40" s="113"/>
      <c r="AD40" s="75">
        <v>4</v>
      </c>
      <c r="AE40" s="114">
        <v>97</v>
      </c>
      <c r="AF40" s="91">
        <v>7</v>
      </c>
      <c r="AG40" s="95">
        <v>20.5</v>
      </c>
      <c r="AH40" s="82" t="s">
        <v>393</v>
      </c>
      <c r="AI40" s="79">
        <f t="shared" si="0"/>
        <v>553</v>
      </c>
      <c r="AJ40" s="205">
        <f t="shared" si="1"/>
        <v>553</v>
      </c>
    </row>
    <row r="41" spans="1:36" s="35" customFormat="1" ht="39.75" customHeight="1">
      <c r="A41" s="91">
        <v>34</v>
      </c>
      <c r="B41" s="47" t="s">
        <v>275</v>
      </c>
      <c r="C41" s="42" t="s">
        <v>273</v>
      </c>
      <c r="D41" s="40" t="s">
        <v>163</v>
      </c>
      <c r="E41" s="61">
        <v>0.64</v>
      </c>
      <c r="F41" s="46" t="s">
        <v>292</v>
      </c>
      <c r="G41" s="76">
        <v>87</v>
      </c>
      <c r="H41" s="41">
        <v>17</v>
      </c>
      <c r="I41" s="76">
        <v>84</v>
      </c>
      <c r="J41" s="75">
        <v>21</v>
      </c>
      <c r="K41" s="76">
        <v>80</v>
      </c>
      <c r="L41" s="75"/>
      <c r="M41" s="118"/>
      <c r="N41" s="75"/>
      <c r="O41" s="118"/>
      <c r="P41" s="75">
        <v>2</v>
      </c>
      <c r="Q41" s="76">
        <v>99</v>
      </c>
      <c r="R41" s="77">
        <v>35</v>
      </c>
      <c r="S41" s="112">
        <v>66</v>
      </c>
      <c r="T41" s="75">
        <v>45</v>
      </c>
      <c r="U41" s="76">
        <v>56</v>
      </c>
      <c r="V41" s="41"/>
      <c r="W41" s="76"/>
      <c r="X41" s="116"/>
      <c r="Y41" s="76"/>
      <c r="Z41" s="49"/>
      <c r="AA41" s="76"/>
      <c r="AB41" s="41"/>
      <c r="AC41" s="113"/>
      <c r="AD41" s="75">
        <v>24</v>
      </c>
      <c r="AE41" s="114">
        <v>77</v>
      </c>
      <c r="AF41" s="91">
        <v>7</v>
      </c>
      <c r="AG41" s="95">
        <v>24</v>
      </c>
      <c r="AH41" s="82" t="s">
        <v>393</v>
      </c>
      <c r="AI41" s="79">
        <f t="shared" si="0"/>
        <v>549</v>
      </c>
      <c r="AJ41" s="205">
        <f t="shared" si="1"/>
        <v>549</v>
      </c>
    </row>
    <row r="42" spans="1:36" s="35" customFormat="1" ht="39.75" customHeight="1">
      <c r="A42" s="91">
        <v>35</v>
      </c>
      <c r="B42" s="47" t="s">
        <v>300</v>
      </c>
      <c r="C42" s="42" t="s">
        <v>314</v>
      </c>
      <c r="D42" s="40" t="s">
        <v>15</v>
      </c>
      <c r="E42" s="61">
        <v>0.63</v>
      </c>
      <c r="F42" s="46" t="s">
        <v>292</v>
      </c>
      <c r="G42" s="76">
        <v>87</v>
      </c>
      <c r="H42" s="41">
        <v>21</v>
      </c>
      <c r="I42" s="76">
        <v>80</v>
      </c>
      <c r="J42" s="75">
        <v>19</v>
      </c>
      <c r="K42" s="76">
        <v>82</v>
      </c>
      <c r="L42" s="111">
        <v>31</v>
      </c>
      <c r="M42" s="76">
        <v>70</v>
      </c>
      <c r="N42" s="111">
        <v>30</v>
      </c>
      <c r="O42" s="76">
        <v>71</v>
      </c>
      <c r="P42" s="75">
        <v>30</v>
      </c>
      <c r="Q42" s="76">
        <v>71</v>
      </c>
      <c r="R42" s="77">
        <v>40</v>
      </c>
      <c r="S42" s="112">
        <v>61</v>
      </c>
      <c r="T42" s="49"/>
      <c r="U42" s="76"/>
      <c r="V42" s="49"/>
      <c r="W42" s="76"/>
      <c r="X42" s="116"/>
      <c r="Y42" s="76"/>
      <c r="Z42" s="49"/>
      <c r="AA42" s="76"/>
      <c r="AB42" s="41"/>
      <c r="AC42" s="113"/>
      <c r="AD42" s="117"/>
      <c r="AE42" s="114"/>
      <c r="AF42" s="91">
        <v>7</v>
      </c>
      <c r="AG42" s="95">
        <v>28.5</v>
      </c>
      <c r="AH42" s="82" t="s">
        <v>394</v>
      </c>
      <c r="AI42" s="79">
        <f t="shared" si="0"/>
        <v>522</v>
      </c>
      <c r="AJ42" s="205">
        <f t="shared" si="1"/>
        <v>522</v>
      </c>
    </row>
    <row r="43" spans="1:36" s="35" customFormat="1" ht="39.75" customHeight="1">
      <c r="A43" s="91">
        <v>36</v>
      </c>
      <c r="B43" s="47" t="s">
        <v>347</v>
      </c>
      <c r="C43" s="42" t="s">
        <v>343</v>
      </c>
      <c r="D43" s="40" t="s">
        <v>14</v>
      </c>
      <c r="E43" s="61">
        <v>0.74</v>
      </c>
      <c r="F43" s="45">
        <v>13</v>
      </c>
      <c r="G43" s="76">
        <v>88</v>
      </c>
      <c r="H43" s="41">
        <v>1</v>
      </c>
      <c r="I43" s="76">
        <v>100</v>
      </c>
      <c r="J43" s="75">
        <v>10</v>
      </c>
      <c r="K43" s="76">
        <v>91</v>
      </c>
      <c r="L43" s="111">
        <v>35</v>
      </c>
      <c r="M43" s="76">
        <v>66</v>
      </c>
      <c r="N43" s="111">
        <v>18</v>
      </c>
      <c r="O43" s="76">
        <v>83</v>
      </c>
      <c r="P43" s="75">
        <v>11</v>
      </c>
      <c r="Q43" s="76">
        <v>90</v>
      </c>
      <c r="R43" s="115"/>
      <c r="S43" s="112"/>
      <c r="T43" s="49"/>
      <c r="U43" s="76"/>
      <c r="V43" s="49"/>
      <c r="W43" s="76"/>
      <c r="X43" s="116"/>
      <c r="Y43" s="76"/>
      <c r="Z43" s="41"/>
      <c r="AA43" s="76"/>
      <c r="AB43" s="41"/>
      <c r="AC43" s="113"/>
      <c r="AD43" s="41"/>
      <c r="AE43" s="114"/>
      <c r="AF43" s="91">
        <v>6</v>
      </c>
      <c r="AG43" s="95">
        <f>(F43+H43+J43+L43+N43+P43+R43+T43+V43+X43+Z43+AB43+AD43)/AF43</f>
        <v>14.666666666666666</v>
      </c>
      <c r="AH43" s="82" t="s">
        <v>392</v>
      </c>
      <c r="AI43" s="79">
        <f t="shared" si="0"/>
        <v>518</v>
      </c>
      <c r="AJ43" s="205">
        <f t="shared" si="1"/>
        <v>518</v>
      </c>
    </row>
    <row r="44" spans="1:36" s="35" customFormat="1" ht="39.75" customHeight="1">
      <c r="A44" s="91">
        <v>37</v>
      </c>
      <c r="B44" s="47" t="s">
        <v>382</v>
      </c>
      <c r="C44" s="38" t="s">
        <v>298</v>
      </c>
      <c r="D44" s="40" t="s">
        <v>14</v>
      </c>
      <c r="E44" s="61">
        <v>0.63</v>
      </c>
      <c r="F44" s="45"/>
      <c r="G44" s="118"/>
      <c r="H44" s="75"/>
      <c r="I44" s="118"/>
      <c r="J44" s="75"/>
      <c r="K44" s="118"/>
      <c r="L44" s="111">
        <v>3</v>
      </c>
      <c r="M44" s="76">
        <v>98</v>
      </c>
      <c r="N44" s="111">
        <v>15</v>
      </c>
      <c r="O44" s="76">
        <v>86</v>
      </c>
      <c r="P44" s="41"/>
      <c r="Q44" s="76"/>
      <c r="R44" s="41"/>
      <c r="S44" s="76"/>
      <c r="T44" s="75">
        <v>46</v>
      </c>
      <c r="U44" s="76">
        <v>55</v>
      </c>
      <c r="V44" s="41">
        <v>7</v>
      </c>
      <c r="W44" s="76">
        <v>94</v>
      </c>
      <c r="X44" s="41">
        <v>16</v>
      </c>
      <c r="Y44" s="76">
        <v>85</v>
      </c>
      <c r="Z44" s="41">
        <v>3</v>
      </c>
      <c r="AA44" s="76">
        <v>98</v>
      </c>
      <c r="AB44" s="41"/>
      <c r="AC44" s="119"/>
      <c r="AD44" s="75"/>
      <c r="AE44" s="119"/>
      <c r="AF44" s="91">
        <v>6</v>
      </c>
      <c r="AG44" s="95">
        <f>(F44+H44+J44+L44+N44+P44+R44+T44+V44+X44+Z44+AB44+AD44)/AF44</f>
        <v>15</v>
      </c>
      <c r="AH44" s="82" t="s">
        <v>272</v>
      </c>
      <c r="AI44" s="79">
        <f t="shared" si="0"/>
        <v>516</v>
      </c>
      <c r="AJ44" s="205">
        <f t="shared" si="1"/>
        <v>516</v>
      </c>
    </row>
    <row r="45" spans="1:36" s="35" customFormat="1" ht="39.75" customHeight="1">
      <c r="A45" s="91">
        <v>38</v>
      </c>
      <c r="B45" s="47" t="s">
        <v>346</v>
      </c>
      <c r="C45" s="42" t="s">
        <v>342</v>
      </c>
      <c r="D45" s="40" t="s">
        <v>49</v>
      </c>
      <c r="E45" s="63">
        <v>0.84</v>
      </c>
      <c r="F45" s="45">
        <v>1</v>
      </c>
      <c r="G45" s="76">
        <v>100</v>
      </c>
      <c r="H45" s="41">
        <v>9</v>
      </c>
      <c r="I45" s="76">
        <v>92</v>
      </c>
      <c r="J45" s="75">
        <v>32</v>
      </c>
      <c r="K45" s="76">
        <v>69</v>
      </c>
      <c r="L45" s="111">
        <v>32</v>
      </c>
      <c r="M45" s="76">
        <v>69</v>
      </c>
      <c r="N45" s="111">
        <v>8</v>
      </c>
      <c r="O45" s="76">
        <v>93</v>
      </c>
      <c r="P45" s="75">
        <v>15</v>
      </c>
      <c r="Q45" s="76">
        <v>86</v>
      </c>
      <c r="R45" s="115"/>
      <c r="S45" s="112"/>
      <c r="T45" s="49"/>
      <c r="U45" s="76"/>
      <c r="V45" s="49"/>
      <c r="W45" s="76"/>
      <c r="X45" s="49"/>
      <c r="Y45" s="76"/>
      <c r="Z45" s="41"/>
      <c r="AA45" s="76"/>
      <c r="AB45" s="41"/>
      <c r="AC45" s="113"/>
      <c r="AD45" s="41"/>
      <c r="AE45" s="114"/>
      <c r="AF45" s="91">
        <v>6</v>
      </c>
      <c r="AG45" s="95">
        <f>(F45+H45+J45+L45+N45+P45+R45+T45+V45+X45+Z45+AB45+AD45)/AF45</f>
        <v>16.166666666666668</v>
      </c>
      <c r="AH45" s="82" t="s">
        <v>272</v>
      </c>
      <c r="AI45" s="79">
        <f t="shared" si="0"/>
        <v>509</v>
      </c>
      <c r="AJ45" s="205">
        <f t="shared" si="1"/>
        <v>509</v>
      </c>
    </row>
    <row r="46" spans="1:36" ht="39.75" customHeight="1">
      <c r="A46" s="92">
        <v>39</v>
      </c>
      <c r="B46" s="183" t="s">
        <v>383</v>
      </c>
      <c r="C46" s="83" t="s">
        <v>273</v>
      </c>
      <c r="D46" s="84" t="s">
        <v>115</v>
      </c>
      <c r="E46" s="184">
        <v>0.66</v>
      </c>
      <c r="F46" s="179"/>
      <c r="G46" s="127"/>
      <c r="H46" s="126"/>
      <c r="I46" s="127"/>
      <c r="J46" s="121">
        <v>12</v>
      </c>
      <c r="K46" s="127">
        <v>89</v>
      </c>
      <c r="L46" s="126"/>
      <c r="M46" s="127"/>
      <c r="N46" s="126"/>
      <c r="O46" s="127"/>
      <c r="P46" s="121">
        <v>5</v>
      </c>
      <c r="Q46" s="127">
        <v>96</v>
      </c>
      <c r="R46" s="126"/>
      <c r="S46" s="127"/>
      <c r="T46" s="126"/>
      <c r="U46" s="127"/>
      <c r="V46" s="142" t="s">
        <v>399</v>
      </c>
      <c r="W46" s="127">
        <v>78</v>
      </c>
      <c r="X46" s="126">
        <v>5</v>
      </c>
      <c r="Y46" s="127">
        <v>96</v>
      </c>
      <c r="Z46" s="142" t="s">
        <v>364</v>
      </c>
      <c r="AA46" s="127">
        <v>70</v>
      </c>
      <c r="AB46" s="129"/>
      <c r="AC46" s="130"/>
      <c r="AD46" s="126"/>
      <c r="AE46" s="130"/>
      <c r="AF46" s="92">
        <v>5</v>
      </c>
      <c r="AG46" s="96">
        <v>7.3</v>
      </c>
      <c r="AH46" s="144" t="s">
        <v>395</v>
      </c>
      <c r="AI46" s="87">
        <f t="shared" si="0"/>
        <v>429</v>
      </c>
      <c r="AJ46" s="206">
        <f t="shared" si="1"/>
        <v>429</v>
      </c>
    </row>
    <row r="47" spans="1:36" ht="39.75" customHeight="1" thickBot="1">
      <c r="A47" s="159">
        <v>40</v>
      </c>
      <c r="B47" s="160" t="s">
        <v>384</v>
      </c>
      <c r="C47" s="161" t="s">
        <v>297</v>
      </c>
      <c r="D47" s="162" t="s">
        <v>261</v>
      </c>
      <c r="E47" s="163">
        <v>0.65</v>
      </c>
      <c r="F47" s="187" t="s">
        <v>292</v>
      </c>
      <c r="G47" s="165">
        <v>87</v>
      </c>
      <c r="H47" s="166">
        <v>19</v>
      </c>
      <c r="I47" s="165">
        <v>82</v>
      </c>
      <c r="J47" s="166"/>
      <c r="K47" s="165"/>
      <c r="L47" s="188"/>
      <c r="M47" s="165"/>
      <c r="N47" s="168"/>
      <c r="O47" s="189"/>
      <c r="P47" s="171" t="s">
        <v>293</v>
      </c>
      <c r="Q47" s="165">
        <v>83</v>
      </c>
      <c r="R47" s="166"/>
      <c r="S47" s="165"/>
      <c r="T47" s="168">
        <v>50</v>
      </c>
      <c r="U47" s="165">
        <v>51</v>
      </c>
      <c r="V47" s="166"/>
      <c r="W47" s="165"/>
      <c r="X47" s="166"/>
      <c r="Y47" s="165"/>
      <c r="Z47" s="166"/>
      <c r="AA47" s="165"/>
      <c r="AB47" s="166"/>
      <c r="AC47" s="190"/>
      <c r="AD47" s="168">
        <v>2</v>
      </c>
      <c r="AE47" s="173">
        <v>99</v>
      </c>
      <c r="AF47" s="159">
        <v>5</v>
      </c>
      <c r="AG47" s="174">
        <v>23.7</v>
      </c>
      <c r="AH47" s="175" t="s">
        <v>393</v>
      </c>
      <c r="AI47" s="176">
        <f t="shared" si="0"/>
        <v>402</v>
      </c>
      <c r="AJ47" s="207">
        <f t="shared" si="1"/>
        <v>402</v>
      </c>
    </row>
    <row r="48" spans="1:36" ht="37.5" customHeight="1">
      <c r="A48" s="145">
        <v>41</v>
      </c>
      <c r="B48" s="64" t="s">
        <v>385</v>
      </c>
      <c r="C48" s="88" t="s">
        <v>310</v>
      </c>
      <c r="D48" s="89" t="s">
        <v>14</v>
      </c>
      <c r="E48" s="93">
        <v>0.58</v>
      </c>
      <c r="F48" s="185"/>
      <c r="G48" s="131"/>
      <c r="H48" s="132"/>
      <c r="I48" s="131"/>
      <c r="J48" s="132">
        <v>4</v>
      </c>
      <c r="K48" s="148">
        <v>97</v>
      </c>
      <c r="L48" s="186" t="s">
        <v>292</v>
      </c>
      <c r="M48" s="148">
        <v>62</v>
      </c>
      <c r="N48" s="150">
        <v>6</v>
      </c>
      <c r="O48" s="148">
        <v>95</v>
      </c>
      <c r="P48" s="149"/>
      <c r="Q48" s="148"/>
      <c r="R48" s="151">
        <v>25</v>
      </c>
      <c r="S48" s="152">
        <v>76</v>
      </c>
      <c r="T48" s="132">
        <v>47</v>
      </c>
      <c r="U48" s="148">
        <v>54</v>
      </c>
      <c r="V48" s="149"/>
      <c r="W48" s="148"/>
      <c r="X48" s="149"/>
      <c r="Y48" s="131"/>
      <c r="Z48" s="132"/>
      <c r="AA48" s="131"/>
      <c r="AB48" s="149"/>
      <c r="AC48" s="153"/>
      <c r="AD48" s="149"/>
      <c r="AE48" s="153"/>
      <c r="AF48" s="145">
        <v>5</v>
      </c>
      <c r="AG48" s="156">
        <v>20.5</v>
      </c>
      <c r="AH48" s="157" t="s">
        <v>393</v>
      </c>
      <c r="AI48" s="158">
        <f aca="true" t="shared" si="2" ref="AI48:AI64">AC48+AA48+Y48+W48+U48+S48+Q48+O48+M48+K48+I48+G48+AE48</f>
        <v>384</v>
      </c>
      <c r="AJ48" s="208">
        <f t="shared" si="1"/>
        <v>384</v>
      </c>
    </row>
    <row r="49" spans="1:36" s="35" customFormat="1" ht="37.5" customHeight="1">
      <c r="A49" s="91">
        <v>42</v>
      </c>
      <c r="B49" s="48" t="s">
        <v>348</v>
      </c>
      <c r="C49" s="38" t="s">
        <v>318</v>
      </c>
      <c r="D49" s="40" t="s">
        <v>99</v>
      </c>
      <c r="E49" s="61">
        <v>0.7</v>
      </c>
      <c r="F49" s="120"/>
      <c r="G49" s="118"/>
      <c r="H49" s="75"/>
      <c r="I49" s="118"/>
      <c r="J49" s="75"/>
      <c r="K49" s="118"/>
      <c r="L49" s="111">
        <v>10</v>
      </c>
      <c r="M49" s="76">
        <v>91</v>
      </c>
      <c r="N49" s="41">
        <v>3</v>
      </c>
      <c r="O49" s="76">
        <v>98</v>
      </c>
      <c r="P49" s="41"/>
      <c r="Q49" s="118"/>
      <c r="R49" s="41"/>
      <c r="S49" s="76"/>
      <c r="T49" s="41"/>
      <c r="U49" s="76"/>
      <c r="V49" s="75"/>
      <c r="W49" s="118"/>
      <c r="X49" s="75"/>
      <c r="Y49" s="118"/>
      <c r="Z49" s="75"/>
      <c r="AA49" s="118"/>
      <c r="AB49" s="75">
        <v>5</v>
      </c>
      <c r="AC49" s="113">
        <v>116</v>
      </c>
      <c r="AD49" s="121"/>
      <c r="AE49" s="119"/>
      <c r="AF49" s="91">
        <v>3</v>
      </c>
      <c r="AG49" s="95">
        <f>(F49+H49+J49+L49+N49+P49+R49+T49+V49+X49+Z49+AB49+AD49)/AF49</f>
        <v>6</v>
      </c>
      <c r="AH49" s="82" t="s">
        <v>395</v>
      </c>
      <c r="AI49" s="79">
        <f t="shared" si="2"/>
        <v>305</v>
      </c>
      <c r="AJ49" s="205">
        <f t="shared" si="1"/>
        <v>305</v>
      </c>
    </row>
    <row r="50" spans="1:36" s="35" customFormat="1" ht="37.5" customHeight="1">
      <c r="A50" s="91">
        <v>43</v>
      </c>
      <c r="B50" s="48" t="s">
        <v>312</v>
      </c>
      <c r="C50" s="38" t="s">
        <v>345</v>
      </c>
      <c r="D50" s="40" t="s">
        <v>294</v>
      </c>
      <c r="E50" s="63">
        <v>0.63</v>
      </c>
      <c r="F50" s="120"/>
      <c r="G50" s="118"/>
      <c r="H50" s="75"/>
      <c r="I50" s="118"/>
      <c r="J50" s="75"/>
      <c r="K50" s="118"/>
      <c r="L50" s="111">
        <v>16</v>
      </c>
      <c r="M50" s="76">
        <v>85</v>
      </c>
      <c r="N50" s="111">
        <v>5</v>
      </c>
      <c r="O50" s="76">
        <v>96</v>
      </c>
      <c r="P50" s="41"/>
      <c r="Q50" s="118"/>
      <c r="R50" s="75"/>
      <c r="S50" s="76"/>
      <c r="T50" s="41"/>
      <c r="U50" s="76"/>
      <c r="V50" s="41"/>
      <c r="W50" s="76"/>
      <c r="X50" s="41"/>
      <c r="Y50" s="118"/>
      <c r="Z50" s="75"/>
      <c r="AA50" s="118"/>
      <c r="AB50" s="39" t="s">
        <v>367</v>
      </c>
      <c r="AC50" s="113">
        <v>108</v>
      </c>
      <c r="AD50" s="75"/>
      <c r="AE50" s="119"/>
      <c r="AF50" s="91">
        <v>3</v>
      </c>
      <c r="AG50" s="95">
        <v>10.5</v>
      </c>
      <c r="AH50" s="82" t="s">
        <v>392</v>
      </c>
      <c r="AI50" s="79">
        <f t="shared" si="2"/>
        <v>289</v>
      </c>
      <c r="AJ50" s="205">
        <f t="shared" si="1"/>
        <v>289</v>
      </c>
    </row>
    <row r="51" spans="1:36" ht="37.5" customHeight="1">
      <c r="A51" s="91">
        <v>44</v>
      </c>
      <c r="B51" s="47" t="s">
        <v>386</v>
      </c>
      <c r="C51" s="42" t="s">
        <v>304</v>
      </c>
      <c r="D51" s="40" t="s">
        <v>15</v>
      </c>
      <c r="E51" s="61">
        <v>0.68</v>
      </c>
      <c r="F51" s="45"/>
      <c r="G51" s="76"/>
      <c r="H51" s="41"/>
      <c r="I51" s="76"/>
      <c r="J51" s="41"/>
      <c r="K51" s="76"/>
      <c r="L51" s="116"/>
      <c r="M51" s="76"/>
      <c r="N51" s="75"/>
      <c r="O51" s="118"/>
      <c r="P51" s="41"/>
      <c r="Q51" s="76"/>
      <c r="R51" s="41"/>
      <c r="S51" s="76"/>
      <c r="T51" s="122"/>
      <c r="U51" s="76"/>
      <c r="V51" s="41">
        <v>5</v>
      </c>
      <c r="W51" s="76">
        <v>96</v>
      </c>
      <c r="X51" s="41">
        <v>24</v>
      </c>
      <c r="Y51" s="76">
        <v>77</v>
      </c>
      <c r="Z51" s="41">
        <v>8</v>
      </c>
      <c r="AA51" s="76">
        <v>93</v>
      </c>
      <c r="AB51" s="41"/>
      <c r="AC51" s="119"/>
      <c r="AD51" s="75"/>
      <c r="AE51" s="113"/>
      <c r="AF51" s="91">
        <v>3</v>
      </c>
      <c r="AG51" s="95">
        <v>12.3</v>
      </c>
      <c r="AH51" s="82" t="s">
        <v>392</v>
      </c>
      <c r="AI51" s="79">
        <f t="shared" si="2"/>
        <v>266</v>
      </c>
      <c r="AJ51" s="205">
        <f t="shared" si="1"/>
        <v>266</v>
      </c>
    </row>
    <row r="52" spans="1:36" ht="37.5" customHeight="1" thickBot="1">
      <c r="A52" s="91">
        <v>45</v>
      </c>
      <c r="B52" s="47" t="s">
        <v>387</v>
      </c>
      <c r="C52" s="38" t="s">
        <v>298</v>
      </c>
      <c r="D52" s="40" t="s">
        <v>15</v>
      </c>
      <c r="E52" s="63">
        <v>0.64</v>
      </c>
      <c r="F52" s="45"/>
      <c r="G52" s="76"/>
      <c r="H52" s="41"/>
      <c r="I52" s="76"/>
      <c r="J52" s="75">
        <v>18</v>
      </c>
      <c r="K52" s="76">
        <v>83</v>
      </c>
      <c r="L52" s="41"/>
      <c r="M52" s="76"/>
      <c r="N52" s="41"/>
      <c r="O52" s="76"/>
      <c r="P52" s="75">
        <v>8</v>
      </c>
      <c r="Q52" s="76">
        <v>93</v>
      </c>
      <c r="R52" s="77">
        <v>14</v>
      </c>
      <c r="S52" s="112">
        <v>87</v>
      </c>
      <c r="T52" s="75"/>
      <c r="U52" s="112"/>
      <c r="V52" s="126"/>
      <c r="W52" s="127"/>
      <c r="X52" s="126"/>
      <c r="Y52" s="127"/>
      <c r="Z52" s="126"/>
      <c r="AA52" s="127"/>
      <c r="AB52" s="129"/>
      <c r="AC52" s="130"/>
      <c r="AD52" s="41"/>
      <c r="AE52" s="113"/>
      <c r="AF52" s="91">
        <v>3</v>
      </c>
      <c r="AG52" s="95">
        <f>(F52+H52+J52+L52+N52+P52+R52+T52+V52+X52+Z52+AB52+AD52)/AF52</f>
        <v>13.333333333333334</v>
      </c>
      <c r="AH52" s="82" t="s">
        <v>392</v>
      </c>
      <c r="AI52" s="79">
        <f t="shared" si="2"/>
        <v>263</v>
      </c>
      <c r="AJ52" s="205">
        <f t="shared" si="1"/>
        <v>263</v>
      </c>
    </row>
    <row r="53" spans="1:36" s="35" customFormat="1" ht="37.5" customHeight="1">
      <c r="A53" s="91">
        <v>46</v>
      </c>
      <c r="B53" s="48" t="s">
        <v>388</v>
      </c>
      <c r="C53" s="38" t="s">
        <v>320</v>
      </c>
      <c r="D53" s="40" t="s">
        <v>14</v>
      </c>
      <c r="E53" s="61">
        <v>0.66</v>
      </c>
      <c r="F53" s="45"/>
      <c r="G53" s="118"/>
      <c r="H53" s="75"/>
      <c r="I53" s="118"/>
      <c r="J53" s="75">
        <v>1</v>
      </c>
      <c r="K53" s="76">
        <v>100</v>
      </c>
      <c r="L53" s="75"/>
      <c r="M53" s="118"/>
      <c r="N53" s="75"/>
      <c r="O53" s="118"/>
      <c r="P53" s="75">
        <v>26</v>
      </c>
      <c r="Q53" s="76">
        <v>75</v>
      </c>
      <c r="R53" s="41"/>
      <c r="S53" s="76"/>
      <c r="T53" s="66" t="s">
        <v>293</v>
      </c>
      <c r="U53" s="113">
        <v>74</v>
      </c>
      <c r="V53" s="264" t="s">
        <v>397</v>
      </c>
      <c r="W53" s="265"/>
      <c r="X53" s="265"/>
      <c r="Y53" s="265"/>
      <c r="Z53" s="265"/>
      <c r="AA53" s="265"/>
      <c r="AB53" s="265"/>
      <c r="AC53" s="266"/>
      <c r="AD53" s="120"/>
      <c r="AE53" s="119"/>
      <c r="AF53" s="91">
        <v>3</v>
      </c>
      <c r="AG53" s="95">
        <v>13.5</v>
      </c>
      <c r="AH53" s="82" t="s">
        <v>392</v>
      </c>
      <c r="AI53" s="79">
        <f t="shared" si="2"/>
        <v>249</v>
      </c>
      <c r="AJ53" s="205">
        <f t="shared" si="1"/>
        <v>249</v>
      </c>
    </row>
    <row r="54" spans="1:36" s="35" customFormat="1" ht="37.5" customHeight="1">
      <c r="A54" s="91">
        <v>47</v>
      </c>
      <c r="B54" s="48" t="s">
        <v>302</v>
      </c>
      <c r="C54" s="38" t="s">
        <v>273</v>
      </c>
      <c r="D54" s="40" t="s">
        <v>14</v>
      </c>
      <c r="E54" s="61">
        <v>0.64</v>
      </c>
      <c r="F54" s="120"/>
      <c r="G54" s="118"/>
      <c r="H54" s="75"/>
      <c r="I54" s="118"/>
      <c r="J54" s="41"/>
      <c r="K54" s="76"/>
      <c r="L54" s="111">
        <v>29</v>
      </c>
      <c r="M54" s="76">
        <v>72</v>
      </c>
      <c r="N54" s="111">
        <v>25</v>
      </c>
      <c r="O54" s="76">
        <v>76</v>
      </c>
      <c r="P54" s="75"/>
      <c r="Q54" s="118"/>
      <c r="R54" s="122"/>
      <c r="S54" s="76"/>
      <c r="T54" s="75">
        <v>8</v>
      </c>
      <c r="U54" s="113">
        <v>93</v>
      </c>
      <c r="V54" s="263" t="s">
        <v>2</v>
      </c>
      <c r="W54" s="228"/>
      <c r="X54" s="228"/>
      <c r="Y54" s="228"/>
      <c r="Z54" s="228"/>
      <c r="AA54" s="228"/>
      <c r="AB54" s="228"/>
      <c r="AC54" s="229"/>
      <c r="AD54" s="45"/>
      <c r="AE54" s="113"/>
      <c r="AF54" s="91">
        <v>3</v>
      </c>
      <c r="AG54" s="95">
        <v>20.7</v>
      </c>
      <c r="AH54" s="82" t="s">
        <v>393</v>
      </c>
      <c r="AI54" s="79">
        <f t="shared" si="2"/>
        <v>241</v>
      </c>
      <c r="AJ54" s="205">
        <f t="shared" si="1"/>
        <v>241</v>
      </c>
    </row>
    <row r="55" spans="1:36" ht="37.5" customHeight="1">
      <c r="A55" s="91">
        <v>48</v>
      </c>
      <c r="B55" s="48" t="s">
        <v>389</v>
      </c>
      <c r="C55" s="38" t="s">
        <v>276</v>
      </c>
      <c r="D55" s="40" t="s">
        <v>125</v>
      </c>
      <c r="E55" s="61">
        <v>0.75</v>
      </c>
      <c r="F55" s="120"/>
      <c r="G55" s="118"/>
      <c r="H55" s="75"/>
      <c r="I55" s="118"/>
      <c r="J55" s="75"/>
      <c r="K55" s="118"/>
      <c r="L55" s="75"/>
      <c r="M55" s="118"/>
      <c r="N55" s="75"/>
      <c r="O55" s="118"/>
      <c r="P55" s="75">
        <v>20</v>
      </c>
      <c r="Q55" s="76">
        <v>81</v>
      </c>
      <c r="R55" s="44" t="s">
        <v>293</v>
      </c>
      <c r="S55" s="112">
        <v>79</v>
      </c>
      <c r="T55" s="75">
        <v>23</v>
      </c>
      <c r="U55" s="113">
        <v>78</v>
      </c>
      <c r="V55" s="263" t="s">
        <v>3</v>
      </c>
      <c r="W55" s="228"/>
      <c r="X55" s="228"/>
      <c r="Y55" s="228"/>
      <c r="Z55" s="228"/>
      <c r="AA55" s="228"/>
      <c r="AB55" s="228"/>
      <c r="AC55" s="229"/>
      <c r="AD55" s="45"/>
      <c r="AE55" s="113"/>
      <c r="AF55" s="91">
        <v>3</v>
      </c>
      <c r="AG55" s="95">
        <v>21.5</v>
      </c>
      <c r="AH55" s="82" t="s">
        <v>393</v>
      </c>
      <c r="AI55" s="79">
        <f t="shared" si="2"/>
        <v>238</v>
      </c>
      <c r="AJ55" s="205">
        <f t="shared" si="1"/>
        <v>238</v>
      </c>
    </row>
    <row r="56" spans="1:36" s="35" customFormat="1" ht="37.5" customHeight="1">
      <c r="A56" s="91">
        <v>49</v>
      </c>
      <c r="B56" s="47" t="s">
        <v>390</v>
      </c>
      <c r="C56" s="38" t="s">
        <v>329</v>
      </c>
      <c r="D56" s="40" t="s">
        <v>14</v>
      </c>
      <c r="E56" s="62">
        <v>0.68</v>
      </c>
      <c r="F56" s="120"/>
      <c r="G56" s="118"/>
      <c r="H56" s="75"/>
      <c r="I56" s="118"/>
      <c r="J56" s="75"/>
      <c r="K56" s="118"/>
      <c r="L56" s="75"/>
      <c r="M56" s="118"/>
      <c r="N56" s="75"/>
      <c r="O56" s="118"/>
      <c r="P56" s="75"/>
      <c r="Q56" s="118"/>
      <c r="R56" s="122"/>
      <c r="S56" s="76"/>
      <c r="T56" s="75">
        <v>1</v>
      </c>
      <c r="U56" s="113">
        <v>100</v>
      </c>
      <c r="V56" s="240" t="s">
        <v>0</v>
      </c>
      <c r="W56" s="241"/>
      <c r="X56" s="241"/>
      <c r="Y56" s="241"/>
      <c r="Z56" s="241"/>
      <c r="AA56" s="241"/>
      <c r="AB56" s="241"/>
      <c r="AC56" s="242"/>
      <c r="AD56" s="120">
        <v>9</v>
      </c>
      <c r="AE56" s="114">
        <v>92</v>
      </c>
      <c r="AF56" s="91">
        <v>2</v>
      </c>
      <c r="AG56" s="95">
        <v>10</v>
      </c>
      <c r="AH56" s="82" t="s">
        <v>392</v>
      </c>
      <c r="AI56" s="79">
        <f t="shared" si="2"/>
        <v>192</v>
      </c>
      <c r="AJ56" s="205">
        <f t="shared" si="1"/>
        <v>192</v>
      </c>
    </row>
    <row r="57" spans="1:36" ht="37.5" customHeight="1" thickBot="1">
      <c r="A57" s="92">
        <v>50</v>
      </c>
      <c r="B57" s="54" t="s">
        <v>391</v>
      </c>
      <c r="C57" s="83" t="s">
        <v>321</v>
      </c>
      <c r="D57" s="84" t="s">
        <v>125</v>
      </c>
      <c r="E57" s="136">
        <v>0.69</v>
      </c>
      <c r="F57" s="179"/>
      <c r="G57" s="127"/>
      <c r="H57" s="126"/>
      <c r="I57" s="127"/>
      <c r="J57" s="126"/>
      <c r="K57" s="127"/>
      <c r="L57" s="191"/>
      <c r="M57" s="127"/>
      <c r="N57" s="121"/>
      <c r="O57" s="125"/>
      <c r="P57" s="126"/>
      <c r="Q57" s="127"/>
      <c r="R57" s="140">
        <v>13</v>
      </c>
      <c r="S57" s="141">
        <v>88</v>
      </c>
      <c r="T57" s="121">
        <v>37</v>
      </c>
      <c r="U57" s="130">
        <v>64</v>
      </c>
      <c r="V57" s="227" t="s">
        <v>4</v>
      </c>
      <c r="W57" s="228"/>
      <c r="X57" s="228"/>
      <c r="Y57" s="228"/>
      <c r="Z57" s="228"/>
      <c r="AA57" s="228"/>
      <c r="AB57" s="228"/>
      <c r="AC57" s="229"/>
      <c r="AD57" s="124"/>
      <c r="AE57" s="130"/>
      <c r="AF57" s="92">
        <v>2</v>
      </c>
      <c r="AG57" s="96">
        <v>25</v>
      </c>
      <c r="AH57" s="144" t="s">
        <v>394</v>
      </c>
      <c r="AI57" s="87">
        <f t="shared" si="2"/>
        <v>152</v>
      </c>
      <c r="AJ57" s="206">
        <f t="shared" si="1"/>
        <v>152</v>
      </c>
    </row>
    <row r="58" spans="1:36" s="35" customFormat="1" ht="36" customHeight="1">
      <c r="A58" s="90">
        <v>51</v>
      </c>
      <c r="B58" s="192" t="s">
        <v>404</v>
      </c>
      <c r="C58" s="193" t="s">
        <v>311</v>
      </c>
      <c r="D58" s="58" t="s">
        <v>14</v>
      </c>
      <c r="E58" s="60">
        <v>0.6</v>
      </c>
      <c r="F58" s="194"/>
      <c r="G58" s="195"/>
      <c r="H58" s="72"/>
      <c r="I58" s="195"/>
      <c r="J58" s="72"/>
      <c r="K58" s="195"/>
      <c r="L58" s="72"/>
      <c r="M58" s="195"/>
      <c r="N58" s="72"/>
      <c r="O58" s="195"/>
      <c r="P58" s="72"/>
      <c r="Q58" s="195"/>
      <c r="R58" s="107">
        <v>36</v>
      </c>
      <c r="S58" s="108">
        <v>65</v>
      </c>
      <c r="T58" s="72">
        <v>52</v>
      </c>
      <c r="U58" s="73">
        <v>49</v>
      </c>
      <c r="V58" s="72"/>
      <c r="W58" s="195"/>
      <c r="X58" s="72"/>
      <c r="Y58" s="195"/>
      <c r="Z58" s="72"/>
      <c r="AA58" s="195"/>
      <c r="AB58" s="72"/>
      <c r="AC58" s="195"/>
      <c r="AD58" s="72"/>
      <c r="AE58" s="196"/>
      <c r="AF58" s="90">
        <v>2</v>
      </c>
      <c r="AG58" s="94">
        <f>(F58+H58+J58+L58+N58+P58+R58+T58+V58+X58+Z58+AB58+AD58)/AF58</f>
        <v>44</v>
      </c>
      <c r="AH58" s="81" t="s">
        <v>396</v>
      </c>
      <c r="AI58" s="78">
        <f t="shared" si="2"/>
        <v>114</v>
      </c>
      <c r="AJ58" s="204">
        <f t="shared" si="1"/>
        <v>114</v>
      </c>
    </row>
    <row r="59" spans="1:36" s="35" customFormat="1" ht="36" customHeight="1">
      <c r="A59" s="91">
        <v>52</v>
      </c>
      <c r="B59" s="48" t="s">
        <v>8</v>
      </c>
      <c r="C59" s="38" t="s">
        <v>319</v>
      </c>
      <c r="D59" s="40" t="s">
        <v>19</v>
      </c>
      <c r="E59" s="61">
        <v>0.59</v>
      </c>
      <c r="F59" s="120"/>
      <c r="G59" s="118"/>
      <c r="H59" s="75"/>
      <c r="I59" s="118"/>
      <c r="J59" s="75"/>
      <c r="K59" s="118"/>
      <c r="L59" s="41"/>
      <c r="M59" s="76"/>
      <c r="N59" s="41"/>
      <c r="O59" s="123"/>
      <c r="P59" s="116"/>
      <c r="Q59" s="118"/>
      <c r="R59" s="75"/>
      <c r="S59" s="118"/>
      <c r="T59" s="75"/>
      <c r="U59" s="118"/>
      <c r="V59" s="75"/>
      <c r="W59" s="118"/>
      <c r="X59" s="75"/>
      <c r="Y59" s="76"/>
      <c r="Z59" s="41"/>
      <c r="AA59" s="76"/>
      <c r="AB59" s="37" t="s">
        <v>366</v>
      </c>
      <c r="AC59" s="76">
        <v>102</v>
      </c>
      <c r="AD59" s="75"/>
      <c r="AE59" s="119"/>
      <c r="AF59" s="91">
        <v>1</v>
      </c>
      <c r="AG59" s="97" t="s">
        <v>263</v>
      </c>
      <c r="AH59" s="82" t="s">
        <v>263</v>
      </c>
      <c r="AI59" s="79">
        <f t="shared" si="2"/>
        <v>102</v>
      </c>
      <c r="AJ59" s="205">
        <f t="shared" si="1"/>
        <v>102</v>
      </c>
    </row>
    <row r="60" spans="1:36" s="35" customFormat="1" ht="36" customHeight="1">
      <c r="A60" s="91">
        <v>53</v>
      </c>
      <c r="B60" s="48" t="s">
        <v>349</v>
      </c>
      <c r="C60" s="38" t="s">
        <v>322</v>
      </c>
      <c r="D60" s="40" t="s">
        <v>115</v>
      </c>
      <c r="E60" s="61">
        <v>0.71</v>
      </c>
      <c r="F60" s="120"/>
      <c r="G60" s="118"/>
      <c r="H60" s="75"/>
      <c r="I60" s="118"/>
      <c r="J60" s="75"/>
      <c r="K60" s="118"/>
      <c r="L60" s="75"/>
      <c r="M60" s="118"/>
      <c r="N60" s="75"/>
      <c r="O60" s="118"/>
      <c r="P60" s="75"/>
      <c r="Q60" s="118"/>
      <c r="R60" s="77">
        <v>6</v>
      </c>
      <c r="S60" s="112">
        <v>95</v>
      </c>
      <c r="T60" s="75"/>
      <c r="U60" s="112"/>
      <c r="V60" s="75"/>
      <c r="W60" s="118"/>
      <c r="X60" s="75"/>
      <c r="Y60" s="118"/>
      <c r="Z60" s="75"/>
      <c r="AA60" s="118"/>
      <c r="AB60" s="75"/>
      <c r="AC60" s="118"/>
      <c r="AD60" s="75"/>
      <c r="AE60" s="119"/>
      <c r="AF60" s="91">
        <v>1</v>
      </c>
      <c r="AG60" s="95">
        <f>(F60+H60+J60+L60+N60+P60+R60+T60+V60+X60+Z60+AB60+AD60)/AF60</f>
        <v>6</v>
      </c>
      <c r="AH60" s="82" t="s">
        <v>395</v>
      </c>
      <c r="AI60" s="79">
        <f t="shared" si="2"/>
        <v>95</v>
      </c>
      <c r="AJ60" s="205">
        <f t="shared" si="1"/>
        <v>95</v>
      </c>
    </row>
    <row r="61" spans="1:36" ht="36" customHeight="1">
      <c r="A61" s="91">
        <v>54</v>
      </c>
      <c r="B61" s="48" t="s">
        <v>350</v>
      </c>
      <c r="C61" s="38" t="s">
        <v>306</v>
      </c>
      <c r="D61" s="40" t="s">
        <v>15</v>
      </c>
      <c r="E61" s="61">
        <v>0.71</v>
      </c>
      <c r="F61" s="45"/>
      <c r="G61" s="76"/>
      <c r="H61" s="41"/>
      <c r="I61" s="76"/>
      <c r="J61" s="41"/>
      <c r="K61" s="76"/>
      <c r="L61" s="41"/>
      <c r="M61" s="76"/>
      <c r="N61" s="75"/>
      <c r="O61" s="118"/>
      <c r="P61" s="41"/>
      <c r="Q61" s="76"/>
      <c r="R61" s="41"/>
      <c r="S61" s="76"/>
      <c r="T61" s="75">
        <v>14</v>
      </c>
      <c r="U61" s="76">
        <v>87</v>
      </c>
      <c r="V61" s="41"/>
      <c r="W61" s="76"/>
      <c r="X61" s="41"/>
      <c r="Y61" s="76"/>
      <c r="Z61" s="41"/>
      <c r="AA61" s="76"/>
      <c r="AB61" s="41"/>
      <c r="AC61" s="118"/>
      <c r="AD61" s="75"/>
      <c r="AE61" s="113"/>
      <c r="AF61" s="91">
        <v>1</v>
      </c>
      <c r="AG61" s="95">
        <f>(F61+H61+J61+L61+N61+P61+R61+T61+V61+X61+Z61+AB61+AD61)/AF61</f>
        <v>14</v>
      </c>
      <c r="AH61" s="82" t="s">
        <v>392</v>
      </c>
      <c r="AI61" s="79">
        <f t="shared" si="2"/>
        <v>87</v>
      </c>
      <c r="AJ61" s="205">
        <f t="shared" si="1"/>
        <v>87</v>
      </c>
    </row>
    <row r="62" spans="1:36" ht="36" customHeight="1">
      <c r="A62" s="91">
        <v>55</v>
      </c>
      <c r="B62" s="48" t="s">
        <v>11</v>
      </c>
      <c r="C62" s="38" t="s">
        <v>307</v>
      </c>
      <c r="D62" s="40" t="s">
        <v>15</v>
      </c>
      <c r="E62" s="61">
        <v>0.69</v>
      </c>
      <c r="F62" s="45"/>
      <c r="G62" s="76"/>
      <c r="H62" s="41"/>
      <c r="I62" s="76"/>
      <c r="J62" s="41"/>
      <c r="K62" s="76"/>
      <c r="L62" s="116"/>
      <c r="M62" s="76"/>
      <c r="N62" s="75"/>
      <c r="O62" s="118"/>
      <c r="P62" s="41"/>
      <c r="Q62" s="76"/>
      <c r="R62" s="41"/>
      <c r="S62" s="76"/>
      <c r="T62" s="75">
        <v>22</v>
      </c>
      <c r="U62" s="76">
        <v>79</v>
      </c>
      <c r="V62" s="41"/>
      <c r="W62" s="76"/>
      <c r="X62" s="41"/>
      <c r="Y62" s="76"/>
      <c r="Z62" s="41"/>
      <c r="AA62" s="76"/>
      <c r="AB62" s="41"/>
      <c r="AC62" s="118"/>
      <c r="AD62" s="75"/>
      <c r="AE62" s="113"/>
      <c r="AF62" s="91">
        <v>1</v>
      </c>
      <c r="AG62" s="95">
        <f>(F62+H62+J62+L62+N62+P62+R62+T62+V62+X62+Z62+AB62+AD62)/AF62</f>
        <v>22</v>
      </c>
      <c r="AH62" s="82" t="s">
        <v>393</v>
      </c>
      <c r="AI62" s="79">
        <f t="shared" si="2"/>
        <v>79</v>
      </c>
      <c r="AJ62" s="205">
        <f t="shared" si="1"/>
        <v>79</v>
      </c>
    </row>
    <row r="63" spans="1:36" s="35" customFormat="1" ht="36" customHeight="1">
      <c r="A63" s="91">
        <v>56</v>
      </c>
      <c r="B63" s="47" t="s">
        <v>299</v>
      </c>
      <c r="C63" s="38" t="s">
        <v>308</v>
      </c>
      <c r="D63" s="40" t="s">
        <v>259</v>
      </c>
      <c r="E63" s="61">
        <v>0.7</v>
      </c>
      <c r="F63" s="45"/>
      <c r="G63" s="76"/>
      <c r="H63" s="41"/>
      <c r="I63" s="76"/>
      <c r="J63" s="75"/>
      <c r="K63" s="118"/>
      <c r="L63" s="75"/>
      <c r="M63" s="118"/>
      <c r="N63" s="75"/>
      <c r="O63" s="118"/>
      <c r="P63" s="75"/>
      <c r="Q63" s="118"/>
      <c r="R63" s="41"/>
      <c r="S63" s="76"/>
      <c r="T63" s="75">
        <v>31</v>
      </c>
      <c r="U63" s="76">
        <v>70</v>
      </c>
      <c r="V63" s="41"/>
      <c r="W63" s="76"/>
      <c r="X63" s="41"/>
      <c r="Y63" s="76"/>
      <c r="Z63" s="41"/>
      <c r="AA63" s="76"/>
      <c r="AB63" s="41"/>
      <c r="AC63" s="76"/>
      <c r="AD63" s="41"/>
      <c r="AE63" s="113"/>
      <c r="AF63" s="91">
        <v>1</v>
      </c>
      <c r="AG63" s="95">
        <f>(F63+H63+J63+L63+N63+P63+R63+T63+V63+X63+Z63+AB63+AD63)/AF63</f>
        <v>31</v>
      </c>
      <c r="AH63" s="82" t="s">
        <v>396</v>
      </c>
      <c r="AI63" s="79">
        <f t="shared" si="2"/>
        <v>70</v>
      </c>
      <c r="AJ63" s="205">
        <f t="shared" si="1"/>
        <v>70</v>
      </c>
    </row>
    <row r="64" spans="1:36" s="35" customFormat="1" ht="36" customHeight="1" thickBot="1">
      <c r="A64" s="92">
        <v>57</v>
      </c>
      <c r="B64" s="54" t="s">
        <v>288</v>
      </c>
      <c r="C64" s="83" t="s">
        <v>309</v>
      </c>
      <c r="D64" s="84" t="s">
        <v>141</v>
      </c>
      <c r="E64" s="85">
        <v>0.68</v>
      </c>
      <c r="F64" s="124"/>
      <c r="G64" s="125"/>
      <c r="H64" s="121"/>
      <c r="I64" s="125"/>
      <c r="J64" s="121"/>
      <c r="K64" s="125"/>
      <c r="L64" s="121"/>
      <c r="M64" s="125"/>
      <c r="N64" s="121"/>
      <c r="O64" s="125"/>
      <c r="P64" s="121"/>
      <c r="Q64" s="125"/>
      <c r="R64" s="126"/>
      <c r="S64" s="127"/>
      <c r="T64" s="121">
        <v>40</v>
      </c>
      <c r="U64" s="127">
        <v>61</v>
      </c>
      <c r="V64" s="121"/>
      <c r="W64" s="125"/>
      <c r="X64" s="121"/>
      <c r="Y64" s="125"/>
      <c r="Z64" s="121"/>
      <c r="AA64" s="125"/>
      <c r="AB64" s="121"/>
      <c r="AC64" s="125"/>
      <c r="AD64" s="121"/>
      <c r="AE64" s="128"/>
      <c r="AF64" s="92">
        <v>1</v>
      </c>
      <c r="AG64" s="96">
        <f>(F64+H64+J64+L64+N64+P64+R64+T64+V64+X64+Z64+AB64+AD64)/AF64</f>
        <v>40</v>
      </c>
      <c r="AH64" s="86" t="s">
        <v>396</v>
      </c>
      <c r="AI64" s="87">
        <f t="shared" si="2"/>
        <v>61</v>
      </c>
      <c r="AJ64" s="206">
        <f t="shared" si="1"/>
        <v>61</v>
      </c>
    </row>
    <row r="65" spans="1:36" s="35" customFormat="1" ht="48" customHeight="1" thickBot="1" thickTop="1">
      <c r="A65" s="197"/>
      <c r="B65" s="198"/>
      <c r="C65" s="257" t="s">
        <v>415</v>
      </c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9"/>
      <c r="R65" s="221" t="s">
        <v>414</v>
      </c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3"/>
      <c r="AF65" s="215" t="s">
        <v>411</v>
      </c>
      <c r="AG65" s="216"/>
      <c r="AH65" s="216"/>
      <c r="AI65" s="216"/>
      <c r="AJ65" s="217"/>
    </row>
    <row r="66" spans="1:36" s="35" customFormat="1" ht="39" customHeight="1" thickTop="1">
      <c r="A66" s="199"/>
      <c r="B66" s="252" t="s">
        <v>370</v>
      </c>
      <c r="C66" s="254" t="s">
        <v>407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6"/>
      <c r="R66" s="224" t="s">
        <v>416</v>
      </c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6"/>
      <c r="AF66" s="218" t="s">
        <v>405</v>
      </c>
      <c r="AG66" s="219"/>
      <c r="AH66" s="219"/>
      <c r="AI66" s="219"/>
      <c r="AJ66" s="220"/>
    </row>
    <row r="67" spans="1:36" s="35" customFormat="1" ht="42" customHeight="1" thickBot="1">
      <c r="A67" s="199"/>
      <c r="B67" s="253"/>
      <c r="C67" s="254" t="s">
        <v>408</v>
      </c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6"/>
      <c r="R67" s="224" t="s">
        <v>412</v>
      </c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6"/>
      <c r="AF67" s="243" t="s">
        <v>410</v>
      </c>
      <c r="AG67" s="244"/>
      <c r="AH67" s="244"/>
      <c r="AI67" s="244"/>
      <c r="AJ67" s="245"/>
    </row>
    <row r="68" spans="1:36" s="35" customFormat="1" ht="42" customHeight="1" thickBot="1" thickTop="1">
      <c r="A68" s="200"/>
      <c r="B68" s="201"/>
      <c r="C68" s="260" t="s">
        <v>409</v>
      </c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1"/>
      <c r="R68" s="249" t="s">
        <v>413</v>
      </c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1"/>
      <c r="AF68" s="246" t="s">
        <v>406</v>
      </c>
      <c r="AG68" s="247"/>
      <c r="AH68" s="247"/>
      <c r="AI68" s="247"/>
      <c r="AJ68" s="248"/>
    </row>
    <row r="69" ht="14.25" thickTop="1"/>
  </sheetData>
  <mergeCells count="50">
    <mergeCell ref="AD2:AJ2"/>
    <mergeCell ref="AD3:AJ3"/>
    <mergeCell ref="V55:AC55"/>
    <mergeCell ref="AF5:AJ5"/>
    <mergeCell ref="AG6:AH6"/>
    <mergeCell ref="AD5:AE5"/>
    <mergeCell ref="AB5:AC5"/>
    <mergeCell ref="AD6:AE6"/>
    <mergeCell ref="AB6:AC6"/>
    <mergeCell ref="C68:Q68"/>
    <mergeCell ref="B2:D3"/>
    <mergeCell ref="V54:AC54"/>
    <mergeCell ref="V53:AC53"/>
    <mergeCell ref="F2:AC3"/>
    <mergeCell ref="J6:K6"/>
    <mergeCell ref="L6:O6"/>
    <mergeCell ref="X5:Y5"/>
    <mergeCell ref="Z5:AA5"/>
    <mergeCell ref="F5:G5"/>
    <mergeCell ref="B66:B67"/>
    <mergeCell ref="C67:Q67"/>
    <mergeCell ref="J5:K5"/>
    <mergeCell ref="L5:M5"/>
    <mergeCell ref="N5:O5"/>
    <mergeCell ref="P5:Q5"/>
    <mergeCell ref="H5:I5"/>
    <mergeCell ref="C65:Q65"/>
    <mergeCell ref="C66:Q66"/>
    <mergeCell ref="AF67:AJ67"/>
    <mergeCell ref="AF68:AJ68"/>
    <mergeCell ref="R67:AE67"/>
    <mergeCell ref="R68:AE68"/>
    <mergeCell ref="R5:S5"/>
    <mergeCell ref="T5:U5"/>
    <mergeCell ref="V5:W5"/>
    <mergeCell ref="V56:AC56"/>
    <mergeCell ref="R6:S6"/>
    <mergeCell ref="V6:AA6"/>
    <mergeCell ref="T6:U6"/>
    <mergeCell ref="V57:AC57"/>
    <mergeCell ref="B6:B7"/>
    <mergeCell ref="C6:C7"/>
    <mergeCell ref="D6:D7"/>
    <mergeCell ref="E6:E7"/>
    <mergeCell ref="P6:Q6"/>
    <mergeCell ref="F6:I6"/>
    <mergeCell ref="AF65:AJ65"/>
    <mergeCell ref="AF66:AJ66"/>
    <mergeCell ref="R65:AE65"/>
    <mergeCell ref="R66:AE66"/>
  </mergeCells>
  <printOptions horizontalCentered="1" verticalCentered="1"/>
  <pageMargins left="0.1968503937007874" right="0" top="0" bottom="0" header="0" footer="0"/>
  <pageSetup fitToHeight="1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4"/>
  <sheetViews>
    <sheetView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5</v>
      </c>
      <c r="B1" s="3">
        <v>1</v>
      </c>
      <c r="C1" s="29" t="s">
        <v>23</v>
      </c>
      <c r="D1" s="5">
        <v>4305</v>
      </c>
      <c r="E1" s="5"/>
      <c r="F1" s="5"/>
      <c r="G1" s="5" t="s">
        <v>177</v>
      </c>
      <c r="H1" s="5" t="s">
        <v>24</v>
      </c>
      <c r="I1" s="5" t="s">
        <v>25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178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5</v>
      </c>
      <c r="B2" s="10">
        <v>2</v>
      </c>
      <c r="C2" s="11" t="s">
        <v>26</v>
      </c>
      <c r="D2" s="12">
        <v>5589</v>
      </c>
      <c r="E2" s="12"/>
      <c r="F2" s="12"/>
      <c r="G2" s="12" t="s">
        <v>179</v>
      </c>
      <c r="H2" s="13" t="s">
        <v>27</v>
      </c>
      <c r="I2" s="12" t="s">
        <v>28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5</v>
      </c>
      <c r="B3" s="10">
        <v>3</v>
      </c>
      <c r="C3" s="11" t="s">
        <v>29</v>
      </c>
      <c r="D3" s="12">
        <v>5824</v>
      </c>
      <c r="E3" s="12"/>
      <c r="F3" s="12"/>
      <c r="G3" s="12" t="s">
        <v>180</v>
      </c>
      <c r="H3" s="17" t="s">
        <v>30</v>
      </c>
      <c r="I3" s="12" t="s">
        <v>14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5</v>
      </c>
      <c r="B4" s="10">
        <v>4</v>
      </c>
      <c r="C4" s="11" t="s">
        <v>31</v>
      </c>
      <c r="D4" s="12">
        <v>2377</v>
      </c>
      <c r="E4" s="12"/>
      <c r="F4" s="12"/>
      <c r="G4" s="12" t="s">
        <v>181</v>
      </c>
      <c r="H4" s="12" t="s">
        <v>32</v>
      </c>
      <c r="I4" s="5" t="s">
        <v>25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182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5</v>
      </c>
      <c r="B5" s="10">
        <v>5</v>
      </c>
      <c r="C5" s="11" t="s">
        <v>33</v>
      </c>
      <c r="D5" s="12">
        <v>5844</v>
      </c>
      <c r="E5" s="12"/>
      <c r="F5" s="12"/>
      <c r="G5" s="12" t="s">
        <v>183</v>
      </c>
      <c r="H5" s="12" t="s">
        <v>34</v>
      </c>
      <c r="I5" s="12" t="s">
        <v>15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184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5</v>
      </c>
      <c r="B6" s="10">
        <v>6</v>
      </c>
      <c r="C6" s="11" t="s">
        <v>35</v>
      </c>
      <c r="D6" s="12">
        <v>777</v>
      </c>
      <c r="E6" s="12"/>
      <c r="F6" s="12"/>
      <c r="G6" s="12" t="s">
        <v>185</v>
      </c>
      <c r="H6" s="12" t="s">
        <v>186</v>
      </c>
      <c r="I6" s="12" t="s">
        <v>14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5</v>
      </c>
      <c r="B7" s="10">
        <v>7</v>
      </c>
      <c r="C7" s="11" t="s">
        <v>36</v>
      </c>
      <c r="D7" s="12">
        <v>759</v>
      </c>
      <c r="E7" s="12"/>
      <c r="F7" s="12"/>
      <c r="G7" s="12" t="s">
        <v>187</v>
      </c>
      <c r="H7" s="12" t="s">
        <v>186</v>
      </c>
      <c r="I7" s="12" t="s">
        <v>14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5</v>
      </c>
      <c r="B8" s="10">
        <v>8</v>
      </c>
      <c r="C8" s="11" t="s">
        <v>37</v>
      </c>
      <c r="D8" s="12">
        <v>721</v>
      </c>
      <c r="E8" s="12"/>
      <c r="F8" s="12"/>
      <c r="G8" s="12" t="s">
        <v>7</v>
      </c>
      <c r="H8" s="12" t="s">
        <v>188</v>
      </c>
      <c r="I8" s="12" t="s">
        <v>38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189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5</v>
      </c>
      <c r="B9" s="10">
        <v>9</v>
      </c>
      <c r="C9" s="11" t="s">
        <v>39</v>
      </c>
      <c r="D9" s="12">
        <v>5907</v>
      </c>
      <c r="E9" s="12"/>
      <c r="F9" s="12"/>
      <c r="G9" s="12" t="s">
        <v>190</v>
      </c>
      <c r="H9" s="12" t="s">
        <v>40</v>
      </c>
      <c r="I9" s="12" t="s">
        <v>25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5</v>
      </c>
      <c r="B10" s="10">
        <v>10</v>
      </c>
      <c r="C10" s="11" t="s">
        <v>41</v>
      </c>
      <c r="D10" s="12">
        <v>3556</v>
      </c>
      <c r="E10" s="12"/>
      <c r="F10" s="12"/>
      <c r="G10" s="12" t="s">
        <v>191</v>
      </c>
      <c r="H10" s="12" t="s">
        <v>186</v>
      </c>
      <c r="I10" s="12" t="s">
        <v>15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184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5</v>
      </c>
      <c r="B11" s="10">
        <v>11</v>
      </c>
      <c r="C11" s="11" t="s">
        <v>42</v>
      </c>
      <c r="D11" s="12">
        <v>5355</v>
      </c>
      <c r="E11" s="12"/>
      <c r="F11" s="12"/>
      <c r="G11" s="12" t="s">
        <v>192</v>
      </c>
      <c r="H11" s="20" t="s">
        <v>43</v>
      </c>
      <c r="I11" s="12" t="s">
        <v>15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193</v>
      </c>
      <c r="AB11" s="12" t="s">
        <v>193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5</v>
      </c>
      <c r="B12" s="10">
        <v>12</v>
      </c>
      <c r="C12" s="26" t="s">
        <v>44</v>
      </c>
      <c r="D12" s="12">
        <v>2914</v>
      </c>
      <c r="E12" s="12"/>
      <c r="F12" s="12"/>
      <c r="G12" s="12" t="s">
        <v>194</v>
      </c>
      <c r="H12" s="20" t="s">
        <v>45</v>
      </c>
      <c r="I12" s="12" t="s">
        <v>14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195</v>
      </c>
      <c r="W12" s="12" t="s">
        <v>195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5</v>
      </c>
      <c r="B13" s="10">
        <v>13</v>
      </c>
      <c r="C13" s="26" t="s">
        <v>46</v>
      </c>
      <c r="D13" s="12">
        <v>5267</v>
      </c>
      <c r="E13" s="12"/>
      <c r="F13" s="12"/>
      <c r="G13" s="12" t="s">
        <v>196</v>
      </c>
      <c r="H13" s="27" t="s">
        <v>47</v>
      </c>
      <c r="I13" s="12" t="s">
        <v>14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5</v>
      </c>
      <c r="B14" s="10">
        <v>14</v>
      </c>
      <c r="C14" s="26" t="s">
        <v>48</v>
      </c>
      <c r="D14" s="12">
        <v>4806</v>
      </c>
      <c r="E14" s="12"/>
      <c r="F14" s="12"/>
      <c r="G14" s="12" t="s">
        <v>176</v>
      </c>
      <c r="H14" s="20" t="s">
        <v>197</v>
      </c>
      <c r="I14" s="12" t="s">
        <v>198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5</v>
      </c>
      <c r="B15" s="10">
        <v>15</v>
      </c>
      <c r="C15" s="11" t="s">
        <v>50</v>
      </c>
      <c r="D15" s="12">
        <v>618</v>
      </c>
      <c r="E15" s="12"/>
      <c r="F15" s="12"/>
      <c r="G15" s="12" t="s">
        <v>199</v>
      </c>
      <c r="H15" s="20" t="s">
        <v>51</v>
      </c>
      <c r="I15" s="12" t="s">
        <v>28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178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5</v>
      </c>
      <c r="B16" s="10">
        <v>16</v>
      </c>
      <c r="C16" s="11" t="s">
        <v>52</v>
      </c>
      <c r="D16" s="12">
        <v>5847</v>
      </c>
      <c r="E16" s="12"/>
      <c r="F16" s="12"/>
      <c r="G16" s="12" t="s">
        <v>200</v>
      </c>
      <c r="H16" s="20" t="s">
        <v>53</v>
      </c>
      <c r="I16" s="12" t="s">
        <v>14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5</v>
      </c>
      <c r="B17" s="10">
        <v>17</v>
      </c>
      <c r="C17" s="11" t="s">
        <v>54</v>
      </c>
      <c r="D17" s="12">
        <v>4353</v>
      </c>
      <c r="E17" s="12"/>
      <c r="F17" s="12"/>
      <c r="G17" s="12" t="s">
        <v>201</v>
      </c>
      <c r="H17" s="12" t="s">
        <v>55</v>
      </c>
      <c r="I17" s="12" t="s">
        <v>14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5</v>
      </c>
      <c r="B18" s="10">
        <v>18</v>
      </c>
      <c r="C18" s="11" t="s">
        <v>56</v>
      </c>
      <c r="D18" s="12">
        <v>713</v>
      </c>
      <c r="E18" s="12"/>
      <c r="F18" s="12"/>
      <c r="G18" s="12" t="s">
        <v>202</v>
      </c>
      <c r="H18" s="12" t="s">
        <v>51</v>
      </c>
      <c r="I18" s="12" t="s">
        <v>57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58</v>
      </c>
      <c r="D19" s="12">
        <v>3733</v>
      </c>
      <c r="E19" s="13"/>
      <c r="F19" s="12"/>
      <c r="G19" s="12" t="s">
        <v>203</v>
      </c>
      <c r="H19" s="12" t="s">
        <v>59</v>
      </c>
      <c r="I19" s="12" t="s">
        <v>28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5</v>
      </c>
      <c r="B20" s="10">
        <v>20</v>
      </c>
      <c r="C20" s="11" t="s">
        <v>60</v>
      </c>
      <c r="D20" s="12">
        <v>5845</v>
      </c>
      <c r="E20" s="12"/>
      <c r="F20" s="12"/>
      <c r="G20" s="12" t="s">
        <v>204</v>
      </c>
      <c r="H20" s="12" t="s">
        <v>61</v>
      </c>
      <c r="I20" s="12" t="s">
        <v>28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5</v>
      </c>
      <c r="B21" s="10">
        <v>21</v>
      </c>
      <c r="C21" s="11" t="s">
        <v>62</v>
      </c>
      <c r="D21" s="12">
        <v>787</v>
      </c>
      <c r="E21" s="12"/>
      <c r="F21" s="12"/>
      <c r="G21" s="12" t="s">
        <v>205</v>
      </c>
      <c r="H21" s="12" t="s">
        <v>63</v>
      </c>
      <c r="I21" s="12" t="s">
        <v>15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64</v>
      </c>
      <c r="D22" s="12">
        <v>3306</v>
      </c>
      <c r="E22" s="12"/>
      <c r="F22" s="12"/>
      <c r="G22" s="12" t="s">
        <v>206</v>
      </c>
      <c r="H22" s="12" t="s">
        <v>65</v>
      </c>
      <c r="I22" s="12" t="s">
        <v>14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5</v>
      </c>
      <c r="B23" s="10">
        <v>23</v>
      </c>
      <c r="C23" s="11" t="s">
        <v>66</v>
      </c>
      <c r="D23" s="12">
        <v>721</v>
      </c>
      <c r="E23" s="12"/>
      <c r="F23" s="12"/>
      <c r="G23" s="12" t="s">
        <v>207</v>
      </c>
      <c r="H23" s="12" t="s">
        <v>67</v>
      </c>
      <c r="I23" s="12" t="s">
        <v>28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5</v>
      </c>
      <c r="B24" s="10">
        <v>24</v>
      </c>
      <c r="C24" s="11" t="s">
        <v>68</v>
      </c>
      <c r="D24" s="12">
        <v>5137</v>
      </c>
      <c r="E24" s="12"/>
      <c r="F24" s="12"/>
      <c r="G24" s="12" t="s">
        <v>208</v>
      </c>
      <c r="H24" s="12" t="s">
        <v>69</v>
      </c>
      <c r="I24" s="12" t="s">
        <v>17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70</v>
      </c>
      <c r="D25" s="12">
        <v>4522</v>
      </c>
      <c r="E25" s="12"/>
      <c r="F25" s="12"/>
      <c r="G25" s="12" t="s">
        <v>209</v>
      </c>
      <c r="H25" s="12" t="s">
        <v>71</v>
      </c>
      <c r="I25" s="12" t="s">
        <v>49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72</v>
      </c>
      <c r="D26" s="12">
        <v>343</v>
      </c>
      <c r="E26" s="12"/>
      <c r="F26" s="12"/>
      <c r="G26" s="12" t="s">
        <v>210</v>
      </c>
      <c r="H26" s="12" t="s">
        <v>73</v>
      </c>
      <c r="I26" s="12" t="s">
        <v>18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211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74</v>
      </c>
      <c r="D27" s="12">
        <v>4944</v>
      </c>
      <c r="E27" s="12"/>
      <c r="F27" s="12"/>
      <c r="G27" s="12" t="s">
        <v>212</v>
      </c>
      <c r="H27" s="12" t="s">
        <v>75</v>
      </c>
      <c r="I27" s="12" t="s">
        <v>76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77</v>
      </c>
      <c r="D28" s="12">
        <v>753</v>
      </c>
      <c r="E28" s="12"/>
      <c r="F28" s="12"/>
      <c r="G28" s="12" t="s">
        <v>213</v>
      </c>
      <c r="H28" s="12" t="s">
        <v>214</v>
      </c>
      <c r="I28" s="12" t="s">
        <v>15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5</v>
      </c>
      <c r="B29" s="10">
        <v>29</v>
      </c>
      <c r="C29" s="11" t="s">
        <v>78</v>
      </c>
      <c r="D29" s="12">
        <v>5044</v>
      </c>
      <c r="E29" s="12"/>
      <c r="F29" s="12"/>
      <c r="G29" s="12" t="s">
        <v>215</v>
      </c>
      <c r="H29" s="12" t="s">
        <v>79</v>
      </c>
      <c r="I29" s="12" t="s">
        <v>28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80</v>
      </c>
      <c r="D30" s="12">
        <v>4981</v>
      </c>
      <c r="E30" s="12"/>
      <c r="F30" s="12"/>
      <c r="G30" s="12" t="s">
        <v>216</v>
      </c>
      <c r="H30" s="12" t="s">
        <v>81</v>
      </c>
      <c r="I30" s="12" t="s">
        <v>14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5</v>
      </c>
      <c r="B31" s="10">
        <v>31</v>
      </c>
      <c r="C31" s="11" t="s">
        <v>35</v>
      </c>
      <c r="D31" s="12">
        <v>796</v>
      </c>
      <c r="E31" s="12"/>
      <c r="F31" s="12"/>
      <c r="G31" s="12" t="s">
        <v>217</v>
      </c>
      <c r="H31" s="12" t="s">
        <v>81</v>
      </c>
      <c r="I31" s="12" t="s">
        <v>14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5</v>
      </c>
      <c r="B32" s="10">
        <v>32</v>
      </c>
      <c r="C32" s="11" t="s">
        <v>82</v>
      </c>
      <c r="D32" s="12">
        <v>3969</v>
      </c>
      <c r="E32" s="12"/>
      <c r="F32" s="12"/>
      <c r="G32" s="12" t="s">
        <v>218</v>
      </c>
      <c r="H32" s="12" t="s">
        <v>79</v>
      </c>
      <c r="I32" s="12" t="s">
        <v>28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5</v>
      </c>
      <c r="B33" s="10">
        <v>33</v>
      </c>
      <c r="C33" s="11" t="s">
        <v>83</v>
      </c>
      <c r="D33" s="12">
        <v>5746</v>
      </c>
      <c r="E33" s="12"/>
      <c r="F33" s="12"/>
      <c r="G33" s="12" t="s">
        <v>219</v>
      </c>
      <c r="H33" s="12" t="s">
        <v>79</v>
      </c>
      <c r="I33" s="12" t="s">
        <v>14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5</v>
      </c>
      <c r="B34" s="10">
        <v>34</v>
      </c>
      <c r="C34" s="11" t="s">
        <v>84</v>
      </c>
      <c r="D34" s="12">
        <v>569</v>
      </c>
      <c r="E34" s="12"/>
      <c r="F34" s="12"/>
      <c r="G34" s="12" t="s">
        <v>220</v>
      </c>
      <c r="H34" s="12" t="s">
        <v>81</v>
      </c>
      <c r="I34" s="12" t="s">
        <v>28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5</v>
      </c>
      <c r="B35" s="10">
        <v>35</v>
      </c>
      <c r="C35" s="11" t="s">
        <v>85</v>
      </c>
      <c r="D35" s="12">
        <v>2818</v>
      </c>
      <c r="E35" s="12"/>
      <c r="F35" s="12"/>
      <c r="G35" s="12" t="s">
        <v>221</v>
      </c>
      <c r="H35" s="12" t="s">
        <v>86</v>
      </c>
      <c r="I35" s="12" t="s">
        <v>19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87</v>
      </c>
      <c r="D36" s="12">
        <v>797</v>
      </c>
      <c r="E36" s="12"/>
      <c r="F36" s="12"/>
      <c r="G36" s="12" t="s">
        <v>222</v>
      </c>
      <c r="H36" s="12" t="s">
        <v>88</v>
      </c>
      <c r="I36" s="12" t="s">
        <v>14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195</v>
      </c>
      <c r="Y36" s="12"/>
      <c r="Z36" s="12"/>
      <c r="AA36" s="12"/>
      <c r="AB36" s="12"/>
      <c r="AC36" s="12" t="s">
        <v>223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89</v>
      </c>
      <c r="D37" s="12">
        <v>295</v>
      </c>
      <c r="E37" s="12"/>
      <c r="F37" s="12"/>
      <c r="G37" s="12" t="s">
        <v>224</v>
      </c>
      <c r="H37" s="12" t="s">
        <v>90</v>
      </c>
      <c r="I37" s="12" t="s">
        <v>20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91</v>
      </c>
      <c r="D38" s="12">
        <v>311</v>
      </c>
      <c r="E38" s="12"/>
      <c r="F38" s="12"/>
      <c r="G38" s="12" t="s">
        <v>225</v>
      </c>
      <c r="H38" s="12" t="s">
        <v>92</v>
      </c>
      <c r="I38" s="12" t="s">
        <v>93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5</v>
      </c>
      <c r="B39" s="10">
        <v>39</v>
      </c>
      <c r="C39" s="11" t="s">
        <v>94</v>
      </c>
      <c r="D39" s="12">
        <v>475</v>
      </c>
      <c r="E39" s="12"/>
      <c r="F39" s="12"/>
      <c r="G39" s="12" t="s">
        <v>8</v>
      </c>
      <c r="H39" s="12" t="s">
        <v>95</v>
      </c>
      <c r="I39" s="12" t="s">
        <v>21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226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5</v>
      </c>
      <c r="B40" s="28">
        <v>40</v>
      </c>
      <c r="C40" s="11" t="s">
        <v>96</v>
      </c>
      <c r="D40" s="12">
        <v>4934</v>
      </c>
      <c r="E40" s="12"/>
      <c r="F40" s="12"/>
      <c r="G40" s="12" t="s">
        <v>227</v>
      </c>
      <c r="H40" s="12" t="s">
        <v>81</v>
      </c>
      <c r="I40" s="12" t="s">
        <v>14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195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97</v>
      </c>
      <c r="D41" s="12">
        <v>524</v>
      </c>
      <c r="E41" s="12"/>
      <c r="F41" s="12"/>
      <c r="G41" s="12" t="s">
        <v>9</v>
      </c>
      <c r="H41" s="12" t="s">
        <v>98</v>
      </c>
      <c r="I41" s="12" t="s">
        <v>99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5</v>
      </c>
      <c r="B42" s="10">
        <v>42</v>
      </c>
      <c r="C42" s="11" t="s">
        <v>100</v>
      </c>
      <c r="D42" s="12">
        <v>630</v>
      </c>
      <c r="E42" s="12"/>
      <c r="F42" s="12"/>
      <c r="G42" s="12" t="s">
        <v>228</v>
      </c>
      <c r="H42" s="12" t="s">
        <v>101</v>
      </c>
      <c r="I42" s="12" t="s">
        <v>14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195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5</v>
      </c>
      <c r="B43" s="10">
        <v>43</v>
      </c>
      <c r="C43" s="11" t="s">
        <v>102</v>
      </c>
      <c r="D43" s="12">
        <v>1411</v>
      </c>
      <c r="E43" s="12"/>
      <c r="F43" s="12"/>
      <c r="G43" s="12" t="s">
        <v>229</v>
      </c>
      <c r="H43" s="12" t="s">
        <v>103</v>
      </c>
      <c r="I43" s="12" t="s">
        <v>15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184</v>
      </c>
      <c r="AA43" s="12">
        <v>34</v>
      </c>
      <c r="AB43" s="12">
        <v>26</v>
      </c>
      <c r="AC43" s="12" t="s">
        <v>193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104</v>
      </c>
      <c r="D44" s="12">
        <v>5560</v>
      </c>
      <c r="E44" s="12"/>
      <c r="F44" s="12"/>
      <c r="G44" s="12" t="s">
        <v>230</v>
      </c>
      <c r="H44" s="12" t="s">
        <v>105</v>
      </c>
      <c r="I44" s="12" t="s">
        <v>99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106</v>
      </c>
      <c r="D45" s="12">
        <v>2681</v>
      </c>
      <c r="E45" s="12"/>
      <c r="F45" s="12"/>
      <c r="G45" s="12" t="s">
        <v>231</v>
      </c>
      <c r="H45" s="12" t="s">
        <v>107</v>
      </c>
      <c r="I45" s="12" t="s">
        <v>108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109</v>
      </c>
      <c r="D46" s="12">
        <v>4923</v>
      </c>
      <c r="E46" s="12"/>
      <c r="F46" s="12"/>
      <c r="G46" s="12" t="s">
        <v>232</v>
      </c>
      <c r="H46" s="12" t="s">
        <v>110</v>
      </c>
      <c r="I46" s="12" t="s">
        <v>14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111</v>
      </c>
      <c r="D47" s="12">
        <v>741</v>
      </c>
      <c r="E47" s="12"/>
      <c r="F47" s="12"/>
      <c r="G47" s="12" t="s">
        <v>233</v>
      </c>
      <c r="H47" s="12" t="s">
        <v>112</v>
      </c>
      <c r="I47" s="12" t="s">
        <v>16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113</v>
      </c>
      <c r="D48" s="12">
        <v>4976</v>
      </c>
      <c r="E48" s="12"/>
      <c r="F48" s="12"/>
      <c r="G48" s="12" t="s">
        <v>234</v>
      </c>
      <c r="H48" s="12" t="s">
        <v>114</v>
      </c>
      <c r="I48" s="12" t="s">
        <v>115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116</v>
      </c>
      <c r="D49" s="12">
        <v>5857</v>
      </c>
      <c r="E49" s="12"/>
      <c r="F49" s="12"/>
      <c r="G49" s="12" t="s">
        <v>235</v>
      </c>
      <c r="H49" s="12" t="s">
        <v>117</v>
      </c>
      <c r="I49" s="12" t="s">
        <v>118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119</v>
      </c>
      <c r="D50" s="12">
        <v>731</v>
      </c>
      <c r="E50" s="12"/>
      <c r="F50" s="12"/>
      <c r="G50" s="12" t="s">
        <v>236</v>
      </c>
      <c r="H50" s="12" t="s">
        <v>120</v>
      </c>
      <c r="I50" s="12" t="s">
        <v>121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122</v>
      </c>
      <c r="D51" s="12">
        <v>5913</v>
      </c>
      <c r="E51" s="12"/>
      <c r="F51" s="12"/>
      <c r="G51" s="12" t="s">
        <v>237</v>
      </c>
      <c r="H51" s="12" t="s">
        <v>120</v>
      </c>
      <c r="I51" s="12" t="s">
        <v>121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123</v>
      </c>
      <c r="D52" s="12">
        <v>5661</v>
      </c>
      <c r="E52" s="12"/>
      <c r="F52" s="12"/>
      <c r="G52" s="12" t="s">
        <v>238</v>
      </c>
      <c r="H52" s="12" t="s">
        <v>124</v>
      </c>
      <c r="I52" s="12" t="s">
        <v>125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126</v>
      </c>
      <c r="D53" s="12">
        <v>5951</v>
      </c>
      <c r="E53" s="12"/>
      <c r="F53" s="12"/>
      <c r="G53" s="12" t="s">
        <v>239</v>
      </c>
      <c r="H53" s="12" t="s">
        <v>124</v>
      </c>
      <c r="I53" s="12" t="s">
        <v>125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127</v>
      </c>
      <c r="D54" s="12">
        <v>5259</v>
      </c>
      <c r="E54" s="12"/>
      <c r="F54" s="12"/>
      <c r="G54" s="12" t="s">
        <v>10</v>
      </c>
      <c r="H54" s="12" t="s">
        <v>128</v>
      </c>
      <c r="I54" s="12" t="s">
        <v>129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130</v>
      </c>
      <c r="D55" s="12">
        <v>641</v>
      </c>
      <c r="E55" s="12"/>
      <c r="F55" s="12"/>
      <c r="G55" s="12" t="s">
        <v>12</v>
      </c>
      <c r="H55" s="12" t="s">
        <v>131</v>
      </c>
      <c r="I55" s="12" t="s">
        <v>14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223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132</v>
      </c>
      <c r="D56" s="12">
        <v>3397</v>
      </c>
      <c r="E56" s="12"/>
      <c r="F56" s="12"/>
      <c r="G56" s="12" t="s">
        <v>240</v>
      </c>
      <c r="H56" s="12" t="s">
        <v>133</v>
      </c>
      <c r="I56" s="12" t="s">
        <v>15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134</v>
      </c>
      <c r="D57" s="12">
        <v>747</v>
      </c>
      <c r="E57" s="12"/>
      <c r="F57" s="12"/>
      <c r="G57" s="12" t="s">
        <v>241</v>
      </c>
      <c r="H57" s="12" t="s">
        <v>135</v>
      </c>
      <c r="I57" s="12" t="s">
        <v>99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136</v>
      </c>
      <c r="D58" s="12">
        <v>3792</v>
      </c>
      <c r="E58" s="12"/>
      <c r="F58" s="12"/>
      <c r="G58" s="12" t="s">
        <v>242</v>
      </c>
      <c r="H58" s="12" t="s">
        <v>137</v>
      </c>
      <c r="I58" s="12" t="s">
        <v>138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139</v>
      </c>
      <c r="D59" s="12">
        <v>5611</v>
      </c>
      <c r="E59" s="12"/>
      <c r="F59" s="12"/>
      <c r="G59" s="12" t="s">
        <v>243</v>
      </c>
      <c r="H59" s="12" t="s">
        <v>140</v>
      </c>
      <c r="I59" s="12" t="s">
        <v>141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139</v>
      </c>
      <c r="D60" s="12">
        <v>2515</v>
      </c>
      <c r="E60" s="12"/>
      <c r="F60" s="12"/>
      <c r="G60" s="12" t="s">
        <v>11</v>
      </c>
      <c r="H60" s="12" t="s">
        <v>142</v>
      </c>
      <c r="I60" s="12" t="s">
        <v>143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144</v>
      </c>
      <c r="D61" s="12">
        <v>452</v>
      </c>
      <c r="E61" s="12"/>
      <c r="F61" s="12"/>
      <c r="G61" s="12" t="s">
        <v>13</v>
      </c>
      <c r="H61" s="12" t="s">
        <v>145</v>
      </c>
      <c r="I61" s="12" t="s">
        <v>146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147</v>
      </c>
      <c r="D62" s="12">
        <v>4261</v>
      </c>
      <c r="E62" s="12"/>
      <c r="F62" s="12"/>
      <c r="G62" s="12" t="s">
        <v>244</v>
      </c>
      <c r="H62" s="12" t="s">
        <v>148</v>
      </c>
      <c r="I62" s="12" t="s">
        <v>17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149</v>
      </c>
      <c r="D63" s="12">
        <v>4581</v>
      </c>
      <c r="E63" s="12"/>
      <c r="F63" s="12"/>
      <c r="G63" s="12" t="s">
        <v>245</v>
      </c>
      <c r="H63" s="12" t="s">
        <v>150</v>
      </c>
      <c r="I63" s="12" t="s">
        <v>15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151</v>
      </c>
      <c r="D64" s="12">
        <v>5134</v>
      </c>
      <c r="E64" s="12"/>
      <c r="F64" s="12"/>
      <c r="G64" s="12" t="s">
        <v>246</v>
      </c>
      <c r="H64" s="12" t="s">
        <v>152</v>
      </c>
      <c r="I64" s="12" t="s">
        <v>14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153</v>
      </c>
      <c r="D65" s="12">
        <v>2239</v>
      </c>
      <c r="E65" s="12"/>
      <c r="F65" s="12"/>
      <c r="G65" s="12" t="s">
        <v>247</v>
      </c>
      <c r="H65" s="12" t="s">
        <v>154</v>
      </c>
      <c r="I65" s="12" t="s">
        <v>115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155</v>
      </c>
      <c r="D66" s="12">
        <v>545</v>
      </c>
      <c r="E66" s="12"/>
      <c r="F66" s="12"/>
      <c r="G66" s="12" t="s">
        <v>248</v>
      </c>
      <c r="H66" s="12" t="s">
        <v>156</v>
      </c>
      <c r="I66" s="12" t="s">
        <v>125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157</v>
      </c>
      <c r="D67" s="12">
        <v>1746</v>
      </c>
      <c r="E67" s="12"/>
      <c r="F67" s="12"/>
      <c r="G67" s="12" t="s">
        <v>249</v>
      </c>
      <c r="H67" s="12" t="s">
        <v>158</v>
      </c>
      <c r="I67" s="12" t="s">
        <v>19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159</v>
      </c>
      <c r="D68" s="12">
        <v>561</v>
      </c>
      <c r="E68" s="12"/>
      <c r="F68" s="12"/>
      <c r="G68" s="12" t="s">
        <v>250</v>
      </c>
      <c r="H68" s="12" t="s">
        <v>160</v>
      </c>
      <c r="I68" s="12" t="s">
        <v>14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161</v>
      </c>
      <c r="D69" s="12">
        <v>694</v>
      </c>
      <c r="E69" s="12"/>
      <c r="F69" s="12"/>
      <c r="G69" s="12" t="s">
        <v>251</v>
      </c>
      <c r="H69" s="12" t="s">
        <v>162</v>
      </c>
      <c r="I69" s="12" t="s">
        <v>163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164</v>
      </c>
      <c r="D70" s="12">
        <v>5238</v>
      </c>
      <c r="E70" s="12"/>
      <c r="F70" s="12"/>
      <c r="G70" s="12" t="s">
        <v>252</v>
      </c>
      <c r="H70" s="12" t="s">
        <v>124</v>
      </c>
      <c r="I70" s="12" t="s">
        <v>16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165</v>
      </c>
      <c r="D71" s="12">
        <v>1796</v>
      </c>
      <c r="E71" s="12"/>
      <c r="F71" s="12"/>
      <c r="G71" s="12" t="s">
        <v>253</v>
      </c>
      <c r="H71" s="12" t="s">
        <v>166</v>
      </c>
      <c r="I71" s="12" t="s">
        <v>22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167</v>
      </c>
      <c r="D72" s="12">
        <v>666</v>
      </c>
      <c r="E72" s="12"/>
      <c r="F72" s="12"/>
      <c r="G72" s="12" t="s">
        <v>254</v>
      </c>
      <c r="H72" s="12" t="s">
        <v>168</v>
      </c>
      <c r="I72" s="12" t="s">
        <v>169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170</v>
      </c>
      <c r="D73" s="12">
        <v>37</v>
      </c>
      <c r="E73" s="12"/>
      <c r="F73" s="12"/>
      <c r="G73" s="12" t="s">
        <v>255</v>
      </c>
      <c r="H73" s="12" t="s">
        <v>171</v>
      </c>
      <c r="I73" s="12" t="s">
        <v>17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172</v>
      </c>
      <c r="D74" s="12">
        <v>5544</v>
      </c>
      <c r="E74" s="12"/>
      <c r="F74" s="12"/>
      <c r="G74" s="12" t="s">
        <v>256</v>
      </c>
      <c r="H74" s="12" t="s">
        <v>173</v>
      </c>
      <c r="I74" s="12" t="s">
        <v>174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kato</cp:lastModifiedBy>
  <cp:lastPrinted>2008-11-08T11:05:26Z</cp:lastPrinted>
  <dcterms:created xsi:type="dcterms:W3CDTF">2003-07-18T13:19:02Z</dcterms:created>
  <dcterms:modified xsi:type="dcterms:W3CDTF">2008-11-08T23:37:18Z</dcterms:modified>
  <cp:category/>
  <cp:version/>
  <cp:contentType/>
  <cp:contentStatus/>
</cp:coreProperties>
</file>