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375" tabRatio="674" firstSheet="1" activeTab="1"/>
  </bookViews>
  <sheets>
    <sheet name="Sheet3" sheetId="1" state="hidden" r:id="rId1"/>
    <sheet name="0323春一番" sheetId="2" r:id="rId2"/>
    <sheet name="0323春一番ﾚｰｽ別" sheetId="3" r:id="rId3"/>
    <sheet name="0406琵琶湖" sheetId="4" r:id="rId4"/>
    <sheet name="0503長浜公式" sheetId="5" r:id="rId5"/>
    <sheet name="0503ﾚｰｽ別" sheetId="6" r:id="rId6"/>
    <sheet name="0601公式成績" sheetId="7" r:id="rId7"/>
    <sheet name="0601着順成績" sheetId="8" r:id="rId8"/>
    <sheet name="0720沖の島" sheetId="9" r:id="rId9"/>
    <sheet name="0831賞金" sheetId="10" r:id="rId10"/>
    <sheet name="0928公式" sheetId="11" r:id="rId11"/>
    <sheet name="0928ﾚｰｽ別順位" sheetId="12" r:id="rId12"/>
    <sheet name="081012公式成績" sheetId="13" r:id="rId13"/>
    <sheet name="080112各種の成績" sheetId="14" r:id="rId14"/>
    <sheet name="081012ﾎﾟｲﾝﾄ通過" sheetId="15" r:id="rId15"/>
    <sheet name="1102ｵｰﾀﾑ" sheetId="16" r:id="rId16"/>
    <sheet name="1207納会" sheetId="17" r:id="rId17"/>
    <sheet name="Sheet2" sheetId="18" state="hidden" r:id="rId18"/>
  </sheets>
  <definedNames>
    <definedName name="_xlnm.Print_Area" localSheetId="1">'0323春一番'!$A$1:$T$47</definedName>
    <definedName name="_xlnm.Print_Area" localSheetId="2">'0323春一番ﾚｰｽ別'!$A$1:$S$45</definedName>
    <definedName name="_xlnm.Print_Area" localSheetId="3">'0406琵琶湖'!$A$1:$N$56</definedName>
    <definedName name="_xlnm.Print_Area" localSheetId="5">'0503ﾚｰｽ別'!$A$2:$W$52</definedName>
    <definedName name="_xlnm.Print_Area" localSheetId="4">'0503長浜公式'!$A$1:$AC$56</definedName>
    <definedName name="_xlnm.Print_Area" localSheetId="6">'0601公式成績'!$A$1:$M$51</definedName>
    <definedName name="_xlnm.Print_Area" localSheetId="7">'0601着順成績'!$A$1:$L$42</definedName>
    <definedName name="_xlnm.Print_Area" localSheetId="8">'0720沖の島'!$A$1:$M$61</definedName>
    <definedName name="_xlnm.Print_Area" localSheetId="13">'080112各種の成績'!$A$1:$Q$32</definedName>
    <definedName name="_xlnm.Print_Area" localSheetId="14">'081012ﾎﾟｲﾝﾄ通過'!$A$2:$W$32</definedName>
    <definedName name="_xlnm.Print_Area" localSheetId="12">'081012公式成績'!$A$1:$N$51</definedName>
    <definedName name="_xlnm.Print_Area" localSheetId="9">'0831賞金'!$A$1:$M$74</definedName>
    <definedName name="_xlnm.Print_Area" localSheetId="11">'0928ﾚｰｽ別順位'!$A$1:$X$48</definedName>
    <definedName name="_xlnm.Print_Area" localSheetId="10">'0928公式'!$A$1:$AC$53</definedName>
    <definedName name="_xlnm.Print_Area" localSheetId="15">'1102ｵｰﾀﾑ'!$A$1:$M$52</definedName>
    <definedName name="_xlnm.Print_Area" localSheetId="16">'1207納会'!$A$1:$J$46</definedName>
  </definedNames>
  <calcPr fullCalcOnLoad="1"/>
</workbook>
</file>

<file path=xl/sharedStrings.xml><?xml version="1.0" encoding="utf-8"?>
<sst xmlns="http://schemas.openxmlformats.org/spreadsheetml/2006/main" count="3661" uniqueCount="1187">
  <si>
    <t xml:space="preserve"> 9位・・910点　ハッスルＫ</t>
  </si>
  <si>
    <t>13位・・891点　ﾓｱｰﾓｱｰⅢ</t>
  </si>
  <si>
    <t xml:space="preserve"> 　　～ １３日・・　   　（TCF順スタート）　　</t>
  </si>
  <si>
    <t>　２位・・　988点　ミスクローバー</t>
  </si>
  <si>
    <t>6位・・925点　ひょっとこ　</t>
  </si>
  <si>
    <t>10位・・906点　ＰＩＣＫ</t>
  </si>
  <si>
    <t>14位・・887点　ｽｰﾊﾟｰﾋｰﾛｰ</t>
  </si>
  <si>
    <t>　１１月　２日・・オータムレガッタ</t>
  </si>
  <si>
    <t>　３位・・　945点　トレーサー</t>
  </si>
  <si>
    <t>7位・・917点　ホークウインド</t>
  </si>
  <si>
    <t>11位・・902点　Ｍﾚﾃﾞｨﾋﾞｰﾄﾙ</t>
  </si>
  <si>
    <t>15位・・871点　ノース</t>
  </si>
  <si>
    <r>
      <t>　１２月　７日・・ビスカ納会レース</t>
    </r>
    <r>
      <rPr>
        <b/>
        <sz val="18"/>
        <rFont val="ＭＳ Ｐゴシック"/>
        <family val="3"/>
      </rPr>
      <t>（TCF順スタート）</t>
    </r>
  </si>
  <si>
    <t>　４位・・　932点　プリンセスアスカ</t>
  </si>
  <si>
    <t>8位・・910点　スティゴールド</t>
  </si>
  <si>
    <t>12位・・893点　ﾓｱｰﾓｱｰⅡ</t>
  </si>
  <si>
    <t>16位・・832点　ブッダ</t>
  </si>
  <si>
    <t xml:space="preserve">  　　　　　　　　 　 　　　　参加　：　４２艇　　　　　天気　：　曇り　　　　　　　　</t>
  </si>
  <si>
    <r>
      <t>第 １ レース　</t>
    </r>
    <r>
      <rPr>
        <b/>
        <sz val="18"/>
        <rFont val="ＭＳ Ｐゴシック"/>
        <family val="3"/>
      </rPr>
      <t>　(風力　：　１～２）</t>
    </r>
  </si>
  <si>
    <r>
      <t>第 ２ レース</t>
    </r>
    <r>
      <rPr>
        <b/>
        <sz val="18"/>
        <rFont val="ＭＳ Ｐゴシック"/>
        <family val="3"/>
      </rPr>
      <t>　　(風力　：　２～３）</t>
    </r>
  </si>
  <si>
    <r>
      <t>第 ３ レース</t>
    </r>
    <r>
      <rPr>
        <b/>
        <sz val="18"/>
        <rFont val="ＭＳ Ｐゴシック"/>
        <family val="3"/>
      </rPr>
      <t>　　(風力　：　３～４）</t>
    </r>
  </si>
  <si>
    <t>艇　名</t>
  </si>
  <si>
    <t>ＴＣＦ</t>
  </si>
  <si>
    <t>ひょっとこ</t>
  </si>
  <si>
    <t>ミスクローバー</t>
  </si>
  <si>
    <t>バーンフライ</t>
  </si>
  <si>
    <t>Y-２５ML</t>
  </si>
  <si>
    <t>モラモラ</t>
  </si>
  <si>
    <t>ステｨゴールド</t>
  </si>
  <si>
    <t>イクチー</t>
  </si>
  <si>
    <t>X-９９</t>
  </si>
  <si>
    <t>トレーサー</t>
  </si>
  <si>
    <t>バーンフライ</t>
  </si>
  <si>
    <t>トレーサー</t>
  </si>
  <si>
    <t>モアー&amp;モアーⅢ</t>
  </si>
  <si>
    <t>Y-２５MLＳ</t>
  </si>
  <si>
    <t>セブンスヘブン</t>
  </si>
  <si>
    <t>ベラノ</t>
  </si>
  <si>
    <t>ＭＵＧＥＮ</t>
  </si>
  <si>
    <t>リトルウイング</t>
  </si>
  <si>
    <t>BN-３２５</t>
  </si>
  <si>
    <t>ファーストレディ-</t>
  </si>
  <si>
    <t>バーンフライ</t>
  </si>
  <si>
    <t>アルファー</t>
  </si>
  <si>
    <t>OCS</t>
  </si>
  <si>
    <t>サザンコンフォート</t>
  </si>
  <si>
    <t>BN-F41S5</t>
  </si>
  <si>
    <t>ホークウインド</t>
  </si>
  <si>
    <t>COM</t>
  </si>
  <si>
    <r>
      <t>０８</t>
    </r>
    <r>
      <rPr>
        <b/>
        <sz val="11"/>
        <rFont val="HG創英角ﾎﾟｯﾌﾟ体"/>
        <family val="3"/>
      </rPr>
      <t>　</t>
    </r>
    <r>
      <rPr>
        <b/>
        <sz val="48"/>
        <rFont val="HG創英角ﾎﾟｯﾌﾟ体"/>
        <family val="3"/>
      </rPr>
      <t>オリンピックレガッタ</t>
    </r>
    <r>
      <rPr>
        <b/>
        <sz val="14"/>
        <rFont val="HG創英角ﾎﾟｯﾌﾟ体"/>
        <family val="3"/>
      </rPr>
      <t xml:space="preserve">　 </t>
    </r>
    <r>
      <rPr>
        <b/>
        <sz val="48"/>
        <rFont val="HG創英角ﾎﾟｯﾌﾟ体"/>
        <family val="3"/>
      </rPr>
      <t>成</t>
    </r>
    <r>
      <rPr>
        <b/>
        <sz val="20"/>
        <rFont val="HG創英角ﾎﾟｯﾌﾟ体"/>
        <family val="3"/>
      </rPr>
      <t xml:space="preserve"> </t>
    </r>
    <r>
      <rPr>
        <b/>
        <sz val="48"/>
        <rFont val="HG創英角ﾎﾟｯﾌﾟ体"/>
        <family val="3"/>
      </rPr>
      <t>績</t>
    </r>
    <r>
      <rPr>
        <b/>
        <sz val="20"/>
        <rFont val="HG創英角ﾎﾟｯﾌﾟ体"/>
        <family val="3"/>
      </rPr>
      <t xml:space="preserve"> </t>
    </r>
    <r>
      <rPr>
        <b/>
        <sz val="48"/>
        <rFont val="HG創英角ﾎﾟｯﾌﾟ体"/>
        <family val="3"/>
      </rPr>
      <t>表</t>
    </r>
  </si>
  <si>
    <r>
      <t>参加　：　４２艇</t>
    </r>
    <r>
      <rPr>
        <b/>
        <sz val="20"/>
        <rFont val="ＭＳ Ｐゴシック"/>
        <family val="3"/>
      </rPr>
      <t>　　　　　</t>
    </r>
    <r>
      <rPr>
        <b/>
        <u val="single"/>
        <sz val="20"/>
        <rFont val="ＭＳ Ｐゴシック"/>
        <family val="3"/>
      </rPr>
      <t>天気　：　曇り</t>
    </r>
    <r>
      <rPr>
        <b/>
        <sz val="20"/>
        <rFont val="ＭＳ Ｐゴシック"/>
        <family val="3"/>
      </rPr>
      <t>　　　　　　風力　：　</t>
    </r>
    <r>
      <rPr>
        <b/>
        <u val="single"/>
        <sz val="20"/>
        <rFont val="ＭＳ Ｐゴシック"/>
        <family val="3"/>
      </rPr>
      <t>第１Ｒ・１～２</t>
    </r>
    <r>
      <rPr>
        <b/>
        <sz val="20"/>
        <rFont val="ＭＳ Ｐゴシック"/>
        <family val="3"/>
      </rPr>
      <t>　　　</t>
    </r>
    <r>
      <rPr>
        <b/>
        <u val="single"/>
        <sz val="20"/>
        <rFont val="ＭＳ Ｐゴシック"/>
        <family val="3"/>
      </rPr>
      <t>第２Ｒ・２～３</t>
    </r>
    <r>
      <rPr>
        <b/>
        <sz val="20"/>
        <rFont val="ＭＳ Ｐゴシック"/>
        <family val="3"/>
      </rPr>
      <t>　　　</t>
    </r>
    <r>
      <rPr>
        <b/>
        <u val="single"/>
        <sz val="20"/>
        <rFont val="ＭＳ Ｐゴシック"/>
        <family val="3"/>
      </rPr>
      <t>第３Ｒ・３～４</t>
    </r>
  </si>
  <si>
    <t>マナティ</t>
  </si>
  <si>
    <r>
      <t>０８シリーズ得点</t>
    </r>
    <r>
      <rPr>
        <sz val="22"/>
        <rFont val="HG創英角ﾎﾟｯﾌﾟ体"/>
        <family val="3"/>
      </rPr>
      <t>（9月まで）</t>
    </r>
    <r>
      <rPr>
        <sz val="26"/>
        <rFont val="HG創英角ﾎﾟｯﾌﾟ体"/>
        <family val="3"/>
      </rPr>
      <t>上位艇</t>
    </r>
  </si>
  <si>
    <r>
      <t>０８</t>
    </r>
    <r>
      <rPr>
        <b/>
        <sz val="11"/>
        <rFont val="HG創英角ﾎﾟｯﾌﾟ体"/>
        <family val="3"/>
      </rPr>
      <t>　</t>
    </r>
    <r>
      <rPr>
        <b/>
        <sz val="48"/>
        <rFont val="HG創英角ﾎﾟｯﾌﾟ体"/>
        <family val="3"/>
      </rPr>
      <t xml:space="preserve">オリンピック </t>
    </r>
    <r>
      <rPr>
        <b/>
        <sz val="48"/>
        <color indexed="10"/>
        <rFont val="HG創英角ﾎﾟｯﾌﾟ体"/>
        <family val="3"/>
      </rPr>
      <t xml:space="preserve">レ-ス別順位 </t>
    </r>
    <r>
      <rPr>
        <b/>
        <sz val="48"/>
        <rFont val="HG創英角ﾎﾟｯﾌﾟ体"/>
        <family val="3"/>
      </rPr>
      <t>表</t>
    </r>
  </si>
  <si>
    <r>
      <t>主催　</t>
    </r>
    <r>
      <rPr>
        <b/>
        <sz val="16"/>
        <rFont val="ＭＳ Ｐゴシック"/>
        <family val="3"/>
      </rPr>
      <t>琵琶湖ｾｰﾘﾝｸﾞｸﾙｰｻﾞｰ協会</t>
    </r>
  </si>
  <si>
    <t>　   開催日　０８、１1、２</t>
  </si>
  <si>
    <t xml:space="preserve">     主催　琵琶湖ｾｰﾘﾝｸﾞｸﾙｰｻﾞｰ協会</t>
  </si>
  <si>
    <t>　　参加　：　４２艇　　　　　　天気　：　晴れ　　　　　風力　：　１～３</t>
  </si>
  <si>
    <t>　   本部艇　レディキャット</t>
  </si>
  <si>
    <t>着 順</t>
  </si>
  <si>
    <t>年間合計</t>
  </si>
  <si>
    <t>ポラリス</t>
  </si>
  <si>
    <t>スカイロケット</t>
  </si>
  <si>
    <t>和邇</t>
  </si>
  <si>
    <t>大津港</t>
  </si>
  <si>
    <t>くまんち</t>
  </si>
  <si>
    <t>１２月７日・・ビスカ納会レース</t>
  </si>
  <si>
    <t>　　９～１０時・・Ｍ雄琴にて艇長会議・年間・竹生レｰス表彰</t>
  </si>
  <si>
    <t>　⑧1109点 ひょっとこ      ⑪1086点 ﾓｱｰﾓｱｰⅡ    ⑭1001点  ﾍﾞﾗﾉ</t>
  </si>
  <si>
    <t>　　１１～１１：３０・・ＴＣＦ順スタート　コースは当日指示</t>
  </si>
  <si>
    <t>　⑨1093点 ﾓｱｰﾓｱｰⅢ    ⑫1072点 ﾉｰｽ         ⑮  993点  MUGEN</t>
  </si>
  <si>
    <r>
      <t>08</t>
    </r>
    <r>
      <rPr>
        <b/>
        <sz val="16"/>
        <rFont val="HG創英角ﾎﾟｯﾌﾟ体"/>
        <family val="3"/>
      </rPr>
      <t>　</t>
    </r>
    <r>
      <rPr>
        <b/>
        <sz val="72"/>
        <rFont val="HG創英角ﾎﾟｯﾌﾟ体"/>
        <family val="3"/>
      </rPr>
      <t>オ-タムレガッタ成績</t>
    </r>
  </si>
  <si>
    <t>Y-２５MLＳ</t>
  </si>
  <si>
    <t>バッカス</t>
  </si>
  <si>
    <t>Y-２６ⅡS</t>
  </si>
  <si>
    <t>クールボーイズ</t>
  </si>
  <si>
    <t>NM-９５C</t>
  </si>
  <si>
    <t>ウインドキッズ</t>
  </si>
  <si>
    <t>MLG-24</t>
  </si>
  <si>
    <r>
      <t>年間合計点　上位艇　</t>
    </r>
    <r>
      <rPr>
        <u val="single"/>
        <sz val="26"/>
        <rFont val="ＭＳ Ｐゴシック"/>
        <family val="3"/>
      </rPr>
      <t>　</t>
    </r>
    <r>
      <rPr>
        <b/>
        <u val="single"/>
        <sz val="26"/>
        <rFont val="ＭＳ Ｐゴシック"/>
        <family val="3"/>
      </rPr>
      <t>ランキング順位は年間成績表にて発表</t>
    </r>
  </si>
  <si>
    <r>
      <t xml:space="preserve">   ①1196点　湖族の末裔   </t>
    </r>
    <r>
      <rPr>
        <sz val="22"/>
        <rFont val="ＭＳ Ｐゴシック"/>
        <family val="3"/>
      </rPr>
      <t>④1122点 ｽﾃｨｺﾞｰﾙﾄ</t>
    </r>
    <r>
      <rPr>
        <sz val="24"/>
        <rFont val="ＭＳ Ｐゴシック"/>
        <family val="3"/>
      </rPr>
      <t xml:space="preserve">ﾞ </t>
    </r>
  </si>
  <si>
    <r>
      <t xml:space="preserve">　⑦1119点 ﾌﾟﾘﾝｾｽｱｽｶ </t>
    </r>
    <r>
      <rPr>
        <sz val="22"/>
        <rFont val="ＭＳ Ｐゴシック"/>
        <family val="3"/>
      </rPr>
      <t xml:space="preserve"> </t>
    </r>
    <r>
      <rPr>
        <sz val="20"/>
        <rFont val="ＭＳ Ｐゴシック"/>
        <family val="3"/>
      </rPr>
      <t xml:space="preserve"> ⑩1090点 Mﾚﾃﾞｨﾋﾞｰﾄﾙ   ⑬1022点  ﾌﾞｯﾀﾞ</t>
    </r>
  </si>
  <si>
    <r>
      <t xml:space="preserve">   ②1175点　ﾐｽｸﾛｰﾊﾞｰ　　 </t>
    </r>
    <r>
      <rPr>
        <sz val="22"/>
        <rFont val="ＭＳ Ｐゴシック"/>
        <family val="3"/>
      </rPr>
      <t>⑤1122点 ﾊｯｽﾙK</t>
    </r>
  </si>
  <si>
    <r>
      <t xml:space="preserve">   ③1127点  ﾄﾚｰｻｰ 　　　　</t>
    </r>
    <r>
      <rPr>
        <sz val="22"/>
        <rFont val="ＭＳ Ｐゴシック"/>
        <family val="3"/>
      </rPr>
      <t>⑥1119点 ﾎｰｸｳｲﾝﾄﾞ</t>
    </r>
  </si>
  <si>
    <t>　　　　　　開催日　０８、１０、１２～１３</t>
  </si>
  <si>
    <t>　　　　　　主催　琵琶湖ｾｰﾘﾝｸﾞｸﾙｰｻﾞｰ協会,</t>
  </si>
  <si>
    <t>　  参加 ： ４１艇　　　       　天気 ： 晴れ　　　   　風力 ： １～３</t>
  </si>
  <si>
    <t>　　　　　　本部艇　パッショール</t>
  </si>
  <si>
    <t>スタート時</t>
  </si>
  <si>
    <t>ゴール時刻</t>
  </si>
  <si>
    <t>所要時間</t>
  </si>
  <si>
    <t>１０月迄 累計</t>
  </si>
  <si>
    <t>時 ： 分</t>
  </si>
  <si>
    <t>風速ｍ/秒</t>
  </si>
  <si>
    <t>　時 ： 分 ： 秒</t>
  </si>
  <si>
    <t>時間：分：秒</t>
  </si>
  <si>
    <t>Ｍ,レディ-ビ-トル</t>
  </si>
  <si>
    <t>ﾔﾝﾏｰ</t>
  </si>
  <si>
    <t>ハッスル”Ｋ”</t>
  </si>
  <si>
    <t>H-２２</t>
  </si>
  <si>
    <t>ﾘﾌﾞﾚ</t>
  </si>
  <si>
    <t>ステｨゴールド</t>
  </si>
  <si>
    <t>J-２４</t>
  </si>
  <si>
    <t>万　天 Ⅱ</t>
  </si>
  <si>
    <t>Y-３１S</t>
  </si>
  <si>
    <t>ー</t>
  </si>
  <si>
    <t>プリンセスアスカ</t>
  </si>
  <si>
    <t>GS-９５０</t>
  </si>
  <si>
    <t>ﾋﾟｱ88</t>
  </si>
  <si>
    <t>ツァウバー</t>
  </si>
  <si>
    <t>ＤＮＦ</t>
  </si>
  <si>
    <t>ＤＮＦ</t>
  </si>
  <si>
    <t>Y-３０C</t>
  </si>
  <si>
    <t>ＤＮＦ</t>
  </si>
  <si>
    <t>ポラリス</t>
  </si>
  <si>
    <t>X-３４２</t>
  </si>
  <si>
    <t>ＤＮＳ</t>
  </si>
  <si>
    <t>ＣＯＭ</t>
  </si>
  <si>
    <t>　　１１月２日（日）・・オータムレガッタ（大橋北⇒志賀観測塔⇒ＬＷＹＣ沖）</t>
  </si>
  <si>
    <t>　　１２月７日（日）・・ビスカ納会レース（ＴＣＦ順ｽﾀｰﾄ  M雄琴⇒観測塔？？）</t>
  </si>
  <si>
    <t xml:space="preserve"> 　　　　　　　　　　　　９～１０時　艇長会議・表彰（竹生・年間、多参加艇）</t>
  </si>
  <si>
    <t>０８　竹 生 島 レース　　各種の成績</t>
  </si>
  <si>
    <t>ＢＳＣＡレース委員会</t>
  </si>
  <si>
    <t>スタート順</t>
  </si>
  <si>
    <t>TCF</t>
  </si>
  <si>
    <t>ゴール　順</t>
  </si>
  <si>
    <t>修正　順</t>
  </si>
  <si>
    <t>時 ：分</t>
  </si>
  <si>
    <t>風速</t>
  </si>
  <si>
    <t>くまんち</t>
  </si>
  <si>
    <t>ミスクローバー</t>
  </si>
  <si>
    <t>Ｍ,レディ-ビ-トル</t>
  </si>
  <si>
    <t>マナティ</t>
  </si>
  <si>
    <t>モアー&amp;モアーⅡ</t>
  </si>
  <si>
    <t>オールハンズ</t>
  </si>
  <si>
    <t>アルファー</t>
  </si>
  <si>
    <t>プリンセスアスカ</t>
  </si>
  <si>
    <t>ステｨゴールド</t>
  </si>
  <si>
    <t>ツァウバー</t>
  </si>
  <si>
    <t>ハッスル”Ｋ”</t>
  </si>
  <si>
    <t>ホークウインド</t>
  </si>
  <si>
    <t>サザンコンフォート</t>
  </si>
  <si>
    <t>オールハンズ</t>
  </si>
  <si>
    <t>モアー&amp;モアーⅡ</t>
  </si>
  <si>
    <t>ひょっとこ</t>
  </si>
  <si>
    <t>トミー</t>
  </si>
  <si>
    <t>イクチー</t>
  </si>
  <si>
    <t>スカイロケット</t>
  </si>
  <si>
    <t>Ｍ,レディ-ビ-トル</t>
  </si>
  <si>
    <t>ブッダ</t>
  </si>
  <si>
    <t>ノース</t>
  </si>
  <si>
    <t>ホイホイ</t>
  </si>
  <si>
    <t>ブッダ</t>
  </si>
  <si>
    <t>ｰ</t>
  </si>
  <si>
    <t>ＤＮＦ（ﾀｲﾑﾘﾐｯﾄ）</t>
  </si>
  <si>
    <t>くまんち</t>
  </si>
  <si>
    <t>ＤＮＦ</t>
  </si>
  <si>
    <t>モアー＆モアーⅢ</t>
  </si>
  <si>
    <t>ホイホイ</t>
  </si>
  <si>
    <t>０８　竹 生 島 レース　ポイント通過の順位</t>
  </si>
  <si>
    <t>白石、多景島では、記録場所の違い（？）などにて順位・時刻の艇誤差多々あり　　その他も申告誤差あり・・前後艇など参考に修正済</t>
  </si>
  <si>
    <t>志賀観測塔　通過</t>
  </si>
  <si>
    <t>白石　通過</t>
  </si>
  <si>
    <t>多景島　通過</t>
  </si>
  <si>
    <t>竹生観測塔通過</t>
  </si>
  <si>
    <t>沖の島南　ゴール順</t>
  </si>
  <si>
    <t>計３６,３Ｍ</t>
  </si>
  <si>
    <t>マイル</t>
  </si>
  <si>
    <t>艇　名</t>
  </si>
  <si>
    <t>時：分：秒</t>
  </si>
  <si>
    <t>順</t>
  </si>
  <si>
    <t>平均ノット</t>
  </si>
  <si>
    <t>9:30リタイア</t>
  </si>
  <si>
    <r>
      <t>08</t>
    </r>
    <r>
      <rPr>
        <b/>
        <sz val="20"/>
        <rFont val="HG創英角ﾎﾟｯﾌﾟ体"/>
        <family val="3"/>
      </rPr>
      <t>　</t>
    </r>
    <r>
      <rPr>
        <b/>
        <sz val="72"/>
        <rFont val="HG創英角ﾎﾟｯﾌﾟ体"/>
        <family val="3"/>
      </rPr>
      <t>竹生島レース</t>
    </r>
    <r>
      <rPr>
        <b/>
        <sz val="22"/>
        <rFont val="HG創英角ﾎﾟｯﾌﾟ体"/>
        <family val="3"/>
      </rPr>
      <t>　</t>
    </r>
    <r>
      <rPr>
        <b/>
        <sz val="72"/>
        <rFont val="HG創英角ﾎﾟｯﾌﾟ体"/>
        <family val="3"/>
      </rPr>
      <t>成績　</t>
    </r>
  </si>
  <si>
    <r>
      <t>入</t>
    </r>
    <r>
      <rPr>
        <sz val="20"/>
        <rFont val="HG創英角ｺﾞｼｯｸUB"/>
        <family val="3"/>
      </rPr>
      <t>　</t>
    </r>
    <r>
      <rPr>
        <sz val="28"/>
        <rFont val="HG創英角ｺﾞｼｯｸUB"/>
        <family val="3"/>
      </rPr>
      <t>賞</t>
    </r>
    <r>
      <rPr>
        <sz val="20"/>
        <rFont val="HG創英角ｺﾞｼｯｸUB"/>
        <family val="3"/>
      </rPr>
      <t>　</t>
    </r>
    <r>
      <rPr>
        <sz val="28"/>
        <rFont val="HG創英角ｺﾞｼｯｸUB"/>
        <family val="3"/>
      </rPr>
      <t>艇</t>
    </r>
  </si>
  <si>
    <r>
      <t>優 勝・・・Mレディビ-トル</t>
    </r>
    <r>
      <rPr>
        <b/>
        <sz val="18"/>
        <rFont val="ＭＳ Ｐゴシック"/>
        <family val="3"/>
      </rPr>
      <t xml:space="preserve">　  </t>
    </r>
    <r>
      <rPr>
        <b/>
        <sz val="22"/>
        <rFont val="ＭＳ Ｐゴシック"/>
        <family val="3"/>
      </rPr>
      <t xml:space="preserve">  ４　位・・・ ミスクローバー</t>
    </r>
  </si>
  <si>
    <r>
      <t xml:space="preserve">２　位・・・ハッスルＫ　　　    </t>
    </r>
    <r>
      <rPr>
        <b/>
        <sz val="24"/>
        <rFont val="ＭＳ Ｐゴシック"/>
        <family val="3"/>
      </rPr>
      <t xml:space="preserve"> </t>
    </r>
    <r>
      <rPr>
        <b/>
        <sz val="22"/>
        <rFont val="ＭＳ Ｐゴシック"/>
        <family val="3"/>
      </rPr>
      <t>５　位・・・</t>
    </r>
    <r>
      <rPr>
        <b/>
        <sz val="18"/>
        <rFont val="ＭＳ Ｐゴシック"/>
        <family val="3"/>
      </rPr>
      <t xml:space="preserve"> オールハンズ</t>
    </r>
  </si>
  <si>
    <r>
      <t xml:space="preserve">３　位・・・スティゴールド     </t>
    </r>
    <r>
      <rPr>
        <b/>
        <sz val="18"/>
        <rFont val="ＭＳ Ｐゴシック"/>
        <family val="3"/>
      </rPr>
      <t xml:space="preserve">  </t>
    </r>
    <r>
      <rPr>
        <sz val="18"/>
        <rFont val="ＭＳ Ｐゴシック"/>
        <family val="3"/>
      </rPr>
      <t>（賞授与は１２月７日 Ｍ雄琴 ９時）</t>
    </r>
  </si>
  <si>
    <r>
      <t>所要時間</t>
    </r>
    <r>
      <rPr>
        <b/>
        <sz val="20"/>
        <rFont val="ＭＳ Ｐゴシック"/>
        <family val="3"/>
      </rPr>
      <t>　</t>
    </r>
    <r>
      <rPr>
        <b/>
        <sz val="36"/>
        <rFont val="ＭＳ Ｐゴシック"/>
        <family val="3"/>
      </rPr>
      <t>順</t>
    </r>
  </si>
  <si>
    <t>マイル</t>
  </si>
  <si>
    <t>イクチー</t>
  </si>
  <si>
    <t>くまんち</t>
  </si>
  <si>
    <t>ＭＵＧＥＮ</t>
  </si>
  <si>
    <t>ミスクローバー</t>
  </si>
  <si>
    <t>4:50リタイア</t>
  </si>
  <si>
    <t>サザンコンフォート</t>
  </si>
  <si>
    <t>ホイホイ</t>
  </si>
  <si>
    <t>11:10リタイア</t>
  </si>
  <si>
    <t>12:00リタイア</t>
  </si>
  <si>
    <t>アルファー</t>
  </si>
  <si>
    <t>9:30リタイア</t>
  </si>
  <si>
    <t>12:23リタイア</t>
  </si>
  <si>
    <t>モアー＆モアーⅢ</t>
  </si>
  <si>
    <r>
      <t>15:03:00</t>
    </r>
    <r>
      <rPr>
        <sz val="14"/>
        <rFont val="ＭＳ Ｐゴシック"/>
        <family val="3"/>
      </rPr>
      <t>　　　　タイムリミット</t>
    </r>
  </si>
  <si>
    <t>9:20リタイア</t>
  </si>
  <si>
    <t xml:space="preserve">    主催　琵琶湖ｾｰﾘﾝｸﾞｸﾙｰｻﾞｰ協会</t>
  </si>
  <si>
    <t>　　参加　：　３８　　艇　　　　　　天気　： 快晴　　　　　　風力　：　0　～3</t>
  </si>
  <si>
    <t>　   本部艇　湖族の末裔</t>
  </si>
  <si>
    <t>Y-２６ⅡS</t>
  </si>
  <si>
    <t>　　天気にも恵まれ、今年も多くの参加で無事にレースを楽しむことが出来ました、　参加艇とご協力頂いた方々に御礼申し上げます。</t>
  </si>
  <si>
    <t>来年（０９年）もビスカのレースでヨットを楽しみましょう。　　　皆さん　どうかよい年をお迎え下さい。</t>
  </si>
  <si>
    <r>
      <t>０８年　ビスカ納会レース 成</t>
    </r>
    <r>
      <rPr>
        <b/>
        <sz val="24"/>
        <rFont val="HG創英角ﾎﾟｯﾌﾟ体"/>
        <family val="3"/>
      </rPr>
      <t xml:space="preserve"> </t>
    </r>
    <r>
      <rPr>
        <b/>
        <sz val="48"/>
        <rFont val="HG創英角ﾎﾟｯﾌﾟ体"/>
        <family val="3"/>
      </rPr>
      <t>績</t>
    </r>
  </si>
  <si>
    <r>
      <t>　  開催日　</t>
    </r>
    <r>
      <rPr>
        <b/>
        <sz val="28"/>
        <rFont val="ＭＳ Ｐゴシック"/>
        <family val="3"/>
      </rPr>
      <t>０８、１2、7</t>
    </r>
  </si>
  <si>
    <r>
      <t>　　1:54:34.</t>
    </r>
    <r>
      <rPr>
        <b/>
        <sz val="28"/>
        <rFont val="ＭＳ Ｐゴシック"/>
        <family val="3"/>
      </rPr>
      <t>53</t>
    </r>
  </si>
  <si>
    <r>
      <t>　　1:54:34.</t>
    </r>
    <r>
      <rPr>
        <b/>
        <sz val="28"/>
        <rFont val="ＭＳ Ｐゴシック"/>
        <family val="3"/>
      </rPr>
      <t>68</t>
    </r>
  </si>
  <si>
    <t>ﾔﾝﾏｰ</t>
  </si>
  <si>
    <t>年</t>
  </si>
  <si>
    <t>得点</t>
  </si>
  <si>
    <t>湖族の末裔</t>
  </si>
  <si>
    <t>天福丸</t>
  </si>
  <si>
    <t>信天翁</t>
  </si>
  <si>
    <t>風雲児</t>
  </si>
  <si>
    <t>雪　風</t>
  </si>
  <si>
    <t>海　姫</t>
  </si>
  <si>
    <t>浮　雲</t>
  </si>
  <si>
    <t>雄琴</t>
  </si>
  <si>
    <t>志賀</t>
  </si>
  <si>
    <t>大津</t>
  </si>
  <si>
    <t>長命寺</t>
  </si>
  <si>
    <t>長浜</t>
  </si>
  <si>
    <t>柳崎</t>
  </si>
  <si>
    <t>島の関</t>
  </si>
  <si>
    <t>舞子</t>
  </si>
  <si>
    <t>木浜</t>
  </si>
  <si>
    <t>090-3281-9288</t>
  </si>
  <si>
    <t>FAR-34</t>
  </si>
  <si>
    <t>ﾋﾟｱ88</t>
  </si>
  <si>
    <t>090-3822-7608</t>
  </si>
  <si>
    <t>MUM-30</t>
  </si>
  <si>
    <t>LWYC</t>
  </si>
  <si>
    <t>090-3288-6053</t>
  </si>
  <si>
    <t>Y-33S</t>
  </si>
  <si>
    <t>090-3879-5763</t>
  </si>
  <si>
    <t>BNT-427</t>
  </si>
  <si>
    <t>090-3167-3156</t>
  </si>
  <si>
    <t>MGC-25</t>
  </si>
  <si>
    <t>090-1076-0722</t>
  </si>
  <si>
    <t>090-3618-4136</t>
  </si>
  <si>
    <t>090-1487-6660</t>
  </si>
  <si>
    <t>LWYC</t>
  </si>
  <si>
    <t>090-8206-1307</t>
  </si>
  <si>
    <t>GS-950</t>
  </si>
  <si>
    <t>090-3827-2239</t>
  </si>
  <si>
    <t>090-2060-0107</t>
  </si>
  <si>
    <t>Y-31FS</t>
  </si>
  <si>
    <t>090-3723-7261</t>
  </si>
  <si>
    <t>Y-30RS</t>
  </si>
  <si>
    <t>090-5053-7767</t>
  </si>
  <si>
    <t>NM-95S</t>
  </si>
  <si>
    <t>090-8120-9087</t>
  </si>
  <si>
    <t>LWYC</t>
  </si>
  <si>
    <t>090-4901-0335</t>
  </si>
  <si>
    <t>Y-30F</t>
  </si>
  <si>
    <t>090-3267-2385</t>
  </si>
  <si>
    <t>JN-SF36</t>
  </si>
  <si>
    <t>090-3037-3781</t>
  </si>
  <si>
    <t>NM-95C</t>
  </si>
  <si>
    <t>090-8751-4546</t>
  </si>
  <si>
    <t>ﾔﾝﾏｰ</t>
  </si>
  <si>
    <t>090-3272-0077</t>
  </si>
  <si>
    <t>EV-30S</t>
  </si>
  <si>
    <t>090-3491-1844</t>
  </si>
  <si>
    <t>PLT-25</t>
  </si>
  <si>
    <t>090-8367-1926</t>
  </si>
  <si>
    <t>BET-325</t>
  </si>
  <si>
    <t>090-1710-1583</t>
  </si>
  <si>
    <t>YOK-30</t>
  </si>
  <si>
    <t>090-4767-1162</t>
  </si>
  <si>
    <t>Y-28S</t>
  </si>
  <si>
    <t>090-3267-8630</t>
  </si>
  <si>
    <t>X-99</t>
  </si>
  <si>
    <t>090-7355-9173</t>
  </si>
  <si>
    <t>SP-95</t>
  </si>
  <si>
    <t>090-1787-5719</t>
  </si>
  <si>
    <t>Y-30ST</t>
  </si>
  <si>
    <t>090-9272-9383</t>
  </si>
  <si>
    <t>R-23</t>
  </si>
  <si>
    <t>ﾘﾌﾞﾚ</t>
  </si>
  <si>
    <t>090-3276-8284</t>
  </si>
  <si>
    <t>090-9699-5956</t>
  </si>
  <si>
    <t>Y-23Ⅱ</t>
  </si>
  <si>
    <t>090-3626-1451</t>
  </si>
  <si>
    <t>Y-25ML</t>
  </si>
  <si>
    <t>090-3488-8320</t>
  </si>
  <si>
    <t>090-3708-9471</t>
  </si>
  <si>
    <t>090-2045-3128</t>
  </si>
  <si>
    <t>090-3624-6781</t>
  </si>
  <si>
    <t>DUB-30</t>
  </si>
  <si>
    <t>090-4295-2877</t>
  </si>
  <si>
    <t>Y-26C</t>
  </si>
  <si>
    <t>090-8981-8731</t>
  </si>
  <si>
    <t>ELA-295</t>
  </si>
  <si>
    <t>090-3358-9854</t>
  </si>
  <si>
    <t>Y-25ML</t>
  </si>
  <si>
    <t>ＳＳＷ</t>
  </si>
  <si>
    <t>090-6059-0247</t>
  </si>
  <si>
    <t>Y-21S</t>
  </si>
  <si>
    <t>090-5665-4087</t>
  </si>
  <si>
    <t>090-1141-7555</t>
  </si>
  <si>
    <t>Y-25</t>
  </si>
  <si>
    <t>LWYC</t>
  </si>
  <si>
    <t>090-9624-0104</t>
  </si>
  <si>
    <t>Y-21R&amp;C</t>
  </si>
  <si>
    <t>090-4902-6328</t>
  </si>
  <si>
    <t>Y0K-32</t>
  </si>
  <si>
    <t>090-1893-6496</t>
  </si>
  <si>
    <t>Y-24F</t>
  </si>
  <si>
    <t>090-5161-7431</t>
  </si>
  <si>
    <t>J-24</t>
  </si>
  <si>
    <t>ﾔﾝﾏｰ</t>
  </si>
  <si>
    <t>090-3166-7356</t>
  </si>
  <si>
    <t>Y-23Ⅱ</t>
  </si>
  <si>
    <t>090-8579-8720</t>
  </si>
  <si>
    <t>CAT-20</t>
  </si>
  <si>
    <t>090-3356-0196</t>
  </si>
  <si>
    <t>Y-33S</t>
  </si>
  <si>
    <t>LWYC</t>
  </si>
  <si>
    <t>090-1140-0101</t>
  </si>
  <si>
    <t>Y-30S</t>
  </si>
  <si>
    <t>ﾔﾏﾊ</t>
  </si>
  <si>
    <t>090-2283-4263</t>
  </si>
  <si>
    <t>R-23</t>
  </si>
  <si>
    <t>ﾘﾌﾞﾚ</t>
  </si>
  <si>
    <t>090-5092-6782</t>
  </si>
  <si>
    <t>090-3160-3975</t>
  </si>
  <si>
    <t>Y-23Ⅱ</t>
  </si>
  <si>
    <t>ﾋﾟｱ88</t>
  </si>
  <si>
    <t>090-8658-1098</t>
  </si>
  <si>
    <t>090-8825-4969</t>
  </si>
  <si>
    <t>R-23</t>
  </si>
  <si>
    <t>ﾘﾌﾞﾚ</t>
  </si>
  <si>
    <t>090-</t>
  </si>
  <si>
    <t>Y-23Ⅱ</t>
  </si>
  <si>
    <t>090-3728-1828</t>
  </si>
  <si>
    <t>NM-95</t>
  </si>
  <si>
    <t>090-8378-6723</t>
  </si>
  <si>
    <t>Y-21C</t>
  </si>
  <si>
    <t>090-3055-0338</t>
  </si>
  <si>
    <t>Y-33S</t>
  </si>
  <si>
    <t>ﾔﾏﾊ</t>
  </si>
  <si>
    <t>090-</t>
  </si>
  <si>
    <t>Y-31S</t>
  </si>
  <si>
    <t>ﾋﾟｱ88</t>
  </si>
  <si>
    <t>FS-32C</t>
  </si>
  <si>
    <t>LWYC</t>
  </si>
  <si>
    <t>090-</t>
  </si>
  <si>
    <t>Y-28S</t>
  </si>
  <si>
    <t>ﾔﾏﾊ</t>
  </si>
  <si>
    <t>090-1443-4008</t>
  </si>
  <si>
    <t>TAK-301</t>
  </si>
  <si>
    <t>090-3271-7747</t>
  </si>
  <si>
    <t>Y-25ML</t>
  </si>
  <si>
    <t>090-3286-9223</t>
  </si>
  <si>
    <t>Y-26ⅡS</t>
  </si>
  <si>
    <t>090-1592-3653</t>
  </si>
  <si>
    <t>F-727</t>
  </si>
  <si>
    <t>090-3164-9365</t>
  </si>
  <si>
    <t>EV-30</t>
  </si>
  <si>
    <t>090-</t>
  </si>
  <si>
    <t>Y-30Ⅰ</t>
  </si>
  <si>
    <t>090-2592-1136</t>
  </si>
  <si>
    <t>Y-26S</t>
  </si>
  <si>
    <t>090-7962-6194</t>
  </si>
  <si>
    <t>Y-25ML</t>
  </si>
  <si>
    <t>KKR</t>
  </si>
  <si>
    <t>090-8534-5292</t>
  </si>
  <si>
    <t>090-8889-0414</t>
  </si>
  <si>
    <t>CAN-30</t>
  </si>
  <si>
    <t>090-</t>
  </si>
  <si>
    <t>LYD-18</t>
  </si>
  <si>
    <t>ﾋﾟｱ88</t>
  </si>
  <si>
    <t>090-8931-1151</t>
  </si>
  <si>
    <t>Y-25ML</t>
  </si>
  <si>
    <t>090-3268-3922</t>
  </si>
  <si>
    <t>Y-33S</t>
  </si>
  <si>
    <t>ﾋﾟｱ88</t>
  </si>
  <si>
    <t>KKR</t>
  </si>
  <si>
    <t>流　斗</t>
  </si>
  <si>
    <t>Ｊ－ＯＮＥ</t>
  </si>
  <si>
    <t>BFP</t>
  </si>
  <si>
    <t>マンデーナイト</t>
  </si>
  <si>
    <t>スクート</t>
  </si>
  <si>
    <t>スエコ</t>
  </si>
  <si>
    <t>OCS</t>
  </si>
  <si>
    <t>バッツドウィッチ</t>
  </si>
  <si>
    <t>BFP</t>
  </si>
  <si>
    <t>モアー&amp;モアー</t>
  </si>
  <si>
    <t>Y-31S</t>
  </si>
  <si>
    <t>ＭＵＧＥＮ</t>
  </si>
  <si>
    <t>Y-31S</t>
  </si>
  <si>
    <t>BFP</t>
  </si>
  <si>
    <t>プリンセスアスカ</t>
  </si>
  <si>
    <t>ファイヤーバード</t>
  </si>
  <si>
    <t>ひょっとこ</t>
  </si>
  <si>
    <t>COM</t>
  </si>
  <si>
    <t>ミヤコ</t>
  </si>
  <si>
    <t>COM</t>
  </si>
  <si>
    <t>トレーサー</t>
  </si>
  <si>
    <t>Y-30SⅡ</t>
  </si>
  <si>
    <t>LWYC</t>
  </si>
  <si>
    <t>ベラノ</t>
  </si>
  <si>
    <t>バーゴ</t>
  </si>
  <si>
    <t>クールボーイズ</t>
  </si>
  <si>
    <t>スカイロケット</t>
  </si>
  <si>
    <t>シルフイー</t>
  </si>
  <si>
    <t>セカンドステーイジ</t>
  </si>
  <si>
    <t>リトルウイング</t>
  </si>
  <si>
    <t>ブッダ</t>
  </si>
  <si>
    <t>ホークウインド</t>
  </si>
  <si>
    <t>イクチー</t>
  </si>
  <si>
    <t>スーベニール</t>
  </si>
  <si>
    <t>ＢＯＷ　ＷＯW</t>
  </si>
  <si>
    <t>RET</t>
  </si>
  <si>
    <t>ミニマム</t>
  </si>
  <si>
    <t>ラパンブルー</t>
  </si>
  <si>
    <t>BE-F27.7</t>
  </si>
  <si>
    <t>ネイアフ</t>
  </si>
  <si>
    <t>サンシャワー</t>
  </si>
  <si>
    <t>モアー&amp;モアーⅢ</t>
  </si>
  <si>
    <t>サユト</t>
  </si>
  <si>
    <t>ヌクウェップス</t>
  </si>
  <si>
    <t>セブンスヘブン</t>
  </si>
  <si>
    <t>アルフアー</t>
  </si>
  <si>
    <t>ハートエンジエル</t>
  </si>
  <si>
    <t>RET</t>
  </si>
  <si>
    <t>パッツショール</t>
  </si>
  <si>
    <t>レィデーキラー</t>
  </si>
  <si>
    <t>DSQ</t>
  </si>
  <si>
    <t>ツァウバー</t>
  </si>
  <si>
    <t>ノース</t>
  </si>
  <si>
    <t>Ｑ．Ｂ．Ａ</t>
  </si>
  <si>
    <t>スーパーヒーロー</t>
  </si>
  <si>
    <t>ハイジンクス</t>
  </si>
  <si>
    <t>ともひろ</t>
  </si>
  <si>
    <t>クインパラレル</t>
  </si>
  <si>
    <t>オールハンズ</t>
  </si>
  <si>
    <t>サンタモニカ</t>
  </si>
  <si>
    <t>ロッキー</t>
  </si>
  <si>
    <t>マイリトルキャサリン</t>
  </si>
  <si>
    <t>ウインディー</t>
  </si>
  <si>
    <t>Ｊ．Ａ．Ｂ</t>
  </si>
  <si>
    <t>ペルメル</t>
  </si>
  <si>
    <t>サザンクルー</t>
  </si>
  <si>
    <t>ＩＢＩＺＡ</t>
  </si>
  <si>
    <t>シースケープ</t>
  </si>
  <si>
    <t>グランパス</t>
  </si>
  <si>
    <t>バーンフライ」</t>
  </si>
  <si>
    <t>バッツカス</t>
  </si>
  <si>
    <t>ペッツカー</t>
  </si>
  <si>
    <t>ミスミニー</t>
  </si>
  <si>
    <t>ポウリバー</t>
  </si>
  <si>
    <t>デジャブー</t>
  </si>
  <si>
    <t>ＭＡＫＩ</t>
  </si>
  <si>
    <t>バッツ</t>
  </si>
  <si>
    <t>あかね</t>
  </si>
  <si>
    <t>カレージャス</t>
  </si>
  <si>
    <t>プラズマ</t>
  </si>
  <si>
    <t>ＭＡＺＥ</t>
  </si>
  <si>
    <t>ﾘﾌﾞﾚ</t>
  </si>
  <si>
    <t>ﾔﾝﾏｰ</t>
  </si>
  <si>
    <t>トレーサー</t>
  </si>
  <si>
    <t>ひょっとこ</t>
  </si>
  <si>
    <t>モアー&amp;モアーⅡ</t>
  </si>
  <si>
    <t>ＭＵＧＥＮ</t>
  </si>
  <si>
    <t>マンデーナイト</t>
  </si>
  <si>
    <t>プリンセスアスカ</t>
  </si>
  <si>
    <t>着順</t>
  </si>
  <si>
    <t>TCF</t>
  </si>
  <si>
    <t>順位</t>
  </si>
  <si>
    <t>来夢来人</t>
  </si>
  <si>
    <t>ﾏﾘｰﾅ</t>
  </si>
  <si>
    <t>ミスクローバー</t>
  </si>
  <si>
    <t>ミヤコ</t>
  </si>
  <si>
    <t>ＰＩＣＫ</t>
  </si>
  <si>
    <t>ベラノ</t>
  </si>
  <si>
    <t>バーゴ</t>
  </si>
  <si>
    <t>ブッダ</t>
  </si>
  <si>
    <t>プラズマ</t>
  </si>
  <si>
    <t>スカイロケット</t>
  </si>
  <si>
    <t>ホークウインド</t>
  </si>
  <si>
    <t>リトルウイング</t>
  </si>
  <si>
    <t>イクチー</t>
  </si>
  <si>
    <t>ツァウバー</t>
  </si>
  <si>
    <t>クールボーイズ</t>
  </si>
  <si>
    <t>モアー&amp;モアーⅢ</t>
  </si>
  <si>
    <t>総合</t>
  </si>
  <si>
    <t>サザンコンフォート</t>
  </si>
  <si>
    <t>第　２　レース</t>
  </si>
  <si>
    <t>時</t>
  </si>
  <si>
    <t>分</t>
  </si>
  <si>
    <t>秒</t>
  </si>
  <si>
    <t>修正秒</t>
  </si>
  <si>
    <t>艇　　名</t>
  </si>
  <si>
    <t>艇 種</t>
  </si>
  <si>
    <t>スーパーヒーロー</t>
  </si>
  <si>
    <t>Ｍ,レディ-ビ-トル</t>
  </si>
  <si>
    <t>くまんち</t>
  </si>
  <si>
    <t>レディーキャット</t>
  </si>
  <si>
    <t>KKR</t>
  </si>
  <si>
    <r>
      <t>　開催日　　</t>
    </r>
    <r>
      <rPr>
        <b/>
        <sz val="22"/>
        <rFont val="ＭＳ Ｐゴシック"/>
        <family val="3"/>
      </rPr>
      <t>０８年３月２３日</t>
    </r>
  </si>
  <si>
    <t>レース情報</t>
  </si>
  <si>
    <t>ビスカ入会・・レース参加</t>
  </si>
  <si>
    <t>入会金３千円　年会費２千円＝合計５千円</t>
  </si>
  <si>
    <r>
      <t>入会希望・・レース参加は・・℡　072-687-6332　</t>
    </r>
    <r>
      <rPr>
        <sz val="16"/>
        <rFont val="ＭＳ Ｐゴシック"/>
        <family val="3"/>
      </rPr>
      <t>まで</t>
    </r>
  </si>
  <si>
    <t>ハッスル”Ｋ”</t>
  </si>
  <si>
    <t>ステｨゴールド</t>
  </si>
  <si>
    <t>こびっち</t>
  </si>
  <si>
    <t>ノース</t>
  </si>
  <si>
    <t>ハイジンクス</t>
  </si>
  <si>
    <t>ポラリス</t>
  </si>
  <si>
    <t>アルファー</t>
  </si>
  <si>
    <t>トミー</t>
  </si>
  <si>
    <t>ステラ４兀</t>
  </si>
  <si>
    <t>マナティ</t>
  </si>
  <si>
    <t>　本部艇　　モアー＆モアーⅢ</t>
  </si>
  <si>
    <t>　主　催　　　琵琶湖ｾｰﾘﾝｸﾞｸﾙｰｻﾞｰ協会</t>
  </si>
  <si>
    <t>第　１　レース</t>
  </si>
  <si>
    <t>ＤＮＳ</t>
  </si>
  <si>
    <t>OCS</t>
  </si>
  <si>
    <t>COM</t>
  </si>
  <si>
    <t>COM</t>
  </si>
  <si>
    <t>DNF</t>
  </si>
  <si>
    <t>ＤＮＳ</t>
  </si>
  <si>
    <t>　参加：３７艇　　　天気：曇り　　　　風力・・１Ｒ：０～３　　　　２Ｒ：０～２　　　　</t>
  </si>
  <si>
    <r>
      <t>　</t>
    </r>
    <r>
      <rPr>
        <b/>
        <sz val="20"/>
        <rFont val="ＭＳ Ｐゴシック"/>
        <family val="3"/>
      </rPr>
      <t>６月１日・・・・長命寺ヨットレース</t>
    </r>
    <r>
      <rPr>
        <sz val="20"/>
        <rFont val="ＭＳ Ｐゴシック"/>
        <family val="3"/>
      </rPr>
      <t>・・</t>
    </r>
    <r>
      <rPr>
        <sz val="16"/>
        <rFont val="ＭＳ Ｐゴシック"/>
        <family val="3"/>
      </rPr>
      <t>大橋北→長命寺（ＴＣＦ順スタート）</t>
    </r>
  </si>
  <si>
    <r>
      <t>　</t>
    </r>
    <r>
      <rPr>
        <b/>
        <sz val="18"/>
        <rFont val="ＭＳ Ｐゴシック"/>
        <family val="3"/>
      </rPr>
      <t>４月６日・・・・琵琶湖カップレース</t>
    </r>
    <r>
      <rPr>
        <sz val="18"/>
        <rFont val="ＭＳ Ｐゴシック"/>
        <family val="3"/>
      </rPr>
      <t>・・</t>
    </r>
    <r>
      <rPr>
        <sz val="16"/>
        <rFont val="ＭＳ Ｐゴシック"/>
        <family val="3"/>
      </rPr>
      <t>Ｍ雄琴→ＬＷＹＣ→ヤマハＭ→観測塔→Ｍ雄琴</t>
    </r>
  </si>
  <si>
    <r>
      <t>　</t>
    </r>
    <r>
      <rPr>
        <b/>
        <sz val="18"/>
        <rFont val="ＭＳ Ｐゴシック"/>
        <family val="3"/>
      </rPr>
      <t>５月３～４日・マリ-ナ対抗長浜レ-ス</t>
    </r>
    <r>
      <rPr>
        <b/>
        <sz val="20"/>
        <rFont val="ＭＳ Ｐゴシック"/>
        <family val="3"/>
      </rPr>
      <t>・</t>
    </r>
    <r>
      <rPr>
        <sz val="20"/>
        <rFont val="ＭＳ Ｐゴシック"/>
        <family val="3"/>
      </rPr>
      <t>・</t>
    </r>
    <r>
      <rPr>
        <sz val="16"/>
        <rFont val="ＭＳ Ｐゴシック"/>
        <family val="3"/>
      </rPr>
      <t>３日：沖の島→長浜　４日：長浜→沖の島</t>
    </r>
  </si>
  <si>
    <t>MUM-３６</t>
  </si>
  <si>
    <t>Y-３１S</t>
  </si>
  <si>
    <t>Y-３０RS</t>
  </si>
  <si>
    <t>GS-９５０</t>
  </si>
  <si>
    <t>Y-３１F</t>
  </si>
  <si>
    <t>JN-SF36</t>
  </si>
  <si>
    <t>Y-３０ＳＮ</t>
  </si>
  <si>
    <t>H-２２</t>
  </si>
  <si>
    <t>DUB-３０</t>
  </si>
  <si>
    <t>Y-２５ML</t>
  </si>
  <si>
    <t>NM-９５C</t>
  </si>
  <si>
    <t>Y-３１FS</t>
  </si>
  <si>
    <t>BN-３２５</t>
  </si>
  <si>
    <t>Y-２６SS</t>
  </si>
  <si>
    <t>NM-９５S</t>
  </si>
  <si>
    <t>Y-２３Ⅱ</t>
  </si>
  <si>
    <t>Y-３０R</t>
  </si>
  <si>
    <t>J-２４</t>
  </si>
  <si>
    <t>Y-２６SC</t>
  </si>
  <si>
    <t>Y-２４F</t>
  </si>
  <si>
    <t>ＢＮ－F285</t>
  </si>
  <si>
    <t>Y-２８S</t>
  </si>
  <si>
    <t>BN-F41S5</t>
  </si>
  <si>
    <t>ﾂﾎﾞｲｰ9.5</t>
  </si>
  <si>
    <t>X-９９</t>
  </si>
  <si>
    <t>X-３４２</t>
  </si>
  <si>
    <t>Y-２1S</t>
  </si>
  <si>
    <t>N-２７０</t>
  </si>
  <si>
    <t>Y-２５MLＳ</t>
  </si>
  <si>
    <t>公式成績</t>
  </si>
  <si>
    <r>
      <t>０８</t>
    </r>
    <r>
      <rPr>
        <sz val="11"/>
        <rFont val="HG創英角ﾎﾟｯﾌﾟ体"/>
        <family val="3"/>
      </rPr>
      <t>　</t>
    </r>
    <r>
      <rPr>
        <sz val="48"/>
        <rFont val="HG創英角ﾎﾟｯﾌﾟ体"/>
        <family val="3"/>
      </rPr>
      <t>春一番ヨットレ-ス</t>
    </r>
    <r>
      <rPr>
        <sz val="16"/>
        <rFont val="HG創英角ﾎﾟｯﾌﾟ体"/>
        <family val="3"/>
      </rPr>
      <t xml:space="preserve"> 　</t>
    </r>
    <r>
      <rPr>
        <sz val="48"/>
        <rFont val="HG創英角ﾎﾟｯﾌﾟ体"/>
        <family val="3"/>
      </rPr>
      <t>成績</t>
    </r>
  </si>
  <si>
    <t>参考成績</t>
  </si>
  <si>
    <t>　主　催　　琵琶湖ｾｰﾘﾝｸﾞｸﾙｰｻﾞｰ協会</t>
  </si>
  <si>
    <t>修正</t>
  </si>
  <si>
    <r>
      <t>０８</t>
    </r>
    <r>
      <rPr>
        <sz val="14"/>
        <rFont val="HG創英角ﾎﾟｯﾌﾟ体"/>
        <family val="3"/>
      </rPr>
      <t>　</t>
    </r>
    <r>
      <rPr>
        <sz val="36"/>
        <rFont val="HG創英角ﾎﾟｯﾌﾟ体"/>
        <family val="3"/>
      </rPr>
      <t>春一番ヨットレ-ス</t>
    </r>
    <r>
      <rPr>
        <sz val="10"/>
        <rFont val="HG創英角ﾎﾟｯﾌﾟ体"/>
        <family val="3"/>
      </rPr>
      <t xml:space="preserve"> </t>
    </r>
    <r>
      <rPr>
        <sz val="36"/>
        <color indexed="12"/>
        <rFont val="HG創英角ﾎﾟｯﾌﾟ体"/>
        <family val="3"/>
      </rPr>
      <t>［レース別］</t>
    </r>
    <r>
      <rPr>
        <sz val="36"/>
        <rFont val="HG創英角ﾎﾟｯﾌﾟ体"/>
        <family val="3"/>
      </rPr>
      <t>成績</t>
    </r>
  </si>
  <si>
    <t>ﾏﾘｰﾅ</t>
  </si>
  <si>
    <t>TCF</t>
  </si>
  <si>
    <t>マンデーナイト</t>
  </si>
  <si>
    <t>MUM-３６</t>
  </si>
  <si>
    <t>LWYC</t>
  </si>
  <si>
    <t>ミヤコ</t>
  </si>
  <si>
    <t>ミスクローバー</t>
  </si>
  <si>
    <t>Y-３０ＳＮ</t>
  </si>
  <si>
    <t>KKR</t>
  </si>
  <si>
    <t>スカイロケット</t>
  </si>
  <si>
    <t>トレーサー</t>
  </si>
  <si>
    <t>NM-９５S</t>
  </si>
  <si>
    <t>ＭＵＧＥＮ</t>
  </si>
  <si>
    <t>Y-３１S</t>
  </si>
  <si>
    <t>ハッスル”Ｋ”</t>
  </si>
  <si>
    <t>プリンセスアスカ</t>
  </si>
  <si>
    <t>GS-９５０</t>
  </si>
  <si>
    <t>ﾋﾟｱ88</t>
  </si>
  <si>
    <t>サザンコンフォート</t>
  </si>
  <si>
    <t>バーゴ</t>
  </si>
  <si>
    <t>JN-SF36</t>
  </si>
  <si>
    <t>アルファー</t>
  </si>
  <si>
    <t>モアー&amp;モアーⅡ</t>
  </si>
  <si>
    <t>Y-３１S</t>
  </si>
  <si>
    <t>マナティ</t>
  </si>
  <si>
    <t>クールボーイズ</t>
  </si>
  <si>
    <t>NM-９５C</t>
  </si>
  <si>
    <t>Ｍ,レディ-ビ-トル</t>
  </si>
  <si>
    <t>リトルウイング</t>
  </si>
  <si>
    <t>BN-３２５</t>
  </si>
  <si>
    <t>マンデーナイト</t>
  </si>
  <si>
    <t>ＰＩＣＫ</t>
  </si>
  <si>
    <t>ﾂﾎﾞｲｰ9.5</t>
  </si>
  <si>
    <t>ひょっとこ</t>
  </si>
  <si>
    <t>Y-３１FS</t>
  </si>
  <si>
    <t>ひょっとこ</t>
  </si>
  <si>
    <t>ミヤコ</t>
  </si>
  <si>
    <t>Y-３０RS</t>
  </si>
  <si>
    <t>ノース</t>
  </si>
  <si>
    <t>ベラノ</t>
  </si>
  <si>
    <t>Y-３１F</t>
  </si>
  <si>
    <t>LWYC</t>
  </si>
  <si>
    <t>DNF</t>
  </si>
  <si>
    <t>ブッダ</t>
  </si>
  <si>
    <t>Y-３０R</t>
  </si>
  <si>
    <t>ミスクローバー</t>
  </si>
  <si>
    <t>ホークウインド</t>
  </si>
  <si>
    <t>Y-２８S</t>
  </si>
  <si>
    <t>スカイロケット</t>
  </si>
  <si>
    <t>ﾔﾝﾏｰ</t>
  </si>
  <si>
    <t>ハッスル”Ｋ”</t>
  </si>
  <si>
    <t>H-２２</t>
  </si>
  <si>
    <t>ﾘﾌﾞﾚ</t>
  </si>
  <si>
    <t>DNF</t>
  </si>
  <si>
    <t>ブッダ</t>
  </si>
  <si>
    <t>ステｨゴールド</t>
  </si>
  <si>
    <t>J-２４</t>
  </si>
  <si>
    <t>DNF</t>
  </si>
  <si>
    <t>ハイジンクス</t>
  </si>
  <si>
    <t>スーパーヒーロー</t>
  </si>
  <si>
    <t>Y-２４F</t>
  </si>
  <si>
    <t>LWYC</t>
  </si>
  <si>
    <t>ステｨゴールド</t>
  </si>
  <si>
    <t>こびっち</t>
  </si>
  <si>
    <t>Y-２３Ⅱ</t>
  </si>
  <si>
    <t>DNF</t>
  </si>
  <si>
    <t>ステラ４兀</t>
  </si>
  <si>
    <t>ノース</t>
  </si>
  <si>
    <t>Y-２６SS</t>
  </si>
  <si>
    <t>スーパーヒーロー</t>
  </si>
  <si>
    <t>ハイジンクス</t>
  </si>
  <si>
    <t>J-２４</t>
  </si>
  <si>
    <t>トミー</t>
  </si>
  <si>
    <t>DUB-３０</t>
  </si>
  <si>
    <t>ホークウインド</t>
  </si>
  <si>
    <t>Y-２３Ⅱ</t>
  </si>
  <si>
    <t>KKR</t>
  </si>
  <si>
    <t>ベラノ</t>
  </si>
  <si>
    <t>ステラ４兀</t>
  </si>
  <si>
    <t>Y-２６SC</t>
  </si>
  <si>
    <t>モアー&amp;モアーⅡ</t>
  </si>
  <si>
    <t>トミー</t>
  </si>
  <si>
    <t>ＢＮ－F285</t>
  </si>
  <si>
    <t>LWYC</t>
  </si>
  <si>
    <t>ＭＵＧＥＮ</t>
  </si>
  <si>
    <t>マナティ</t>
  </si>
  <si>
    <t>Y-２５ML</t>
  </si>
  <si>
    <t>トレーサー</t>
  </si>
  <si>
    <t>Y-２５ML</t>
  </si>
  <si>
    <t>こびっち</t>
  </si>
  <si>
    <t>OCS</t>
  </si>
  <si>
    <t>BN-F41S5</t>
  </si>
  <si>
    <t>ＤＮＳ</t>
  </si>
  <si>
    <t>ツァウバー</t>
  </si>
  <si>
    <t>Y-２８S</t>
  </si>
  <si>
    <t>ＤＮＳ</t>
  </si>
  <si>
    <t>ツァウバー</t>
  </si>
  <si>
    <t>プラズマ</t>
  </si>
  <si>
    <t>ＤＮＳ</t>
  </si>
  <si>
    <t>プラズマ</t>
  </si>
  <si>
    <t>イクチー</t>
  </si>
  <si>
    <t>X-９９</t>
  </si>
  <si>
    <t>ポラリス</t>
  </si>
  <si>
    <t>X-３４２</t>
  </si>
  <si>
    <t>ﾋﾟｱ88</t>
  </si>
  <si>
    <t>レディーキャット</t>
  </si>
  <si>
    <t>Y-２1S</t>
  </si>
  <si>
    <t>レディーキャット</t>
  </si>
  <si>
    <t>くまんち</t>
  </si>
  <si>
    <t>N-２７０</t>
  </si>
  <si>
    <t>くまんち</t>
  </si>
  <si>
    <t>モアー&amp;モアーⅢ</t>
  </si>
  <si>
    <t>Y-２５MLＳ</t>
  </si>
  <si>
    <t>COM</t>
  </si>
  <si>
    <t>モアー&amp;モアーⅢ</t>
  </si>
  <si>
    <t>　     開催日　　０８，４，６</t>
  </si>
  <si>
    <t>　　　 参加　：　４３艇　　　　天気　：　快晴　　　　　風力　：　１～２</t>
  </si>
  <si>
    <t>　     本部艇　　トミー</t>
  </si>
  <si>
    <t>所要時間</t>
  </si>
  <si>
    <t>累計</t>
  </si>
  <si>
    <t>ー</t>
  </si>
  <si>
    <t>マナティ</t>
  </si>
  <si>
    <t>スーパーヒーロー</t>
  </si>
  <si>
    <t>Y-２４F</t>
  </si>
  <si>
    <t>モアー&amp;モアーⅢ</t>
  </si>
  <si>
    <t>Y-２５MLＳ</t>
  </si>
  <si>
    <t>クールボーイズ</t>
  </si>
  <si>
    <t>NM-９５C</t>
  </si>
  <si>
    <t>Ｍ,レディ-ビ-トル</t>
  </si>
  <si>
    <t>ミヤコ</t>
  </si>
  <si>
    <t>Y-３０RS</t>
  </si>
  <si>
    <t>モラモラ</t>
  </si>
  <si>
    <t>ﾂﾎﾞｲｰ9.5</t>
  </si>
  <si>
    <t>DUB-３０</t>
  </si>
  <si>
    <t>Y-２８S</t>
  </si>
  <si>
    <t>Y-３１F</t>
  </si>
  <si>
    <t>Y-３１S</t>
  </si>
  <si>
    <t>NM-９５S</t>
  </si>
  <si>
    <t>X-９９</t>
  </si>
  <si>
    <t>X-３４２</t>
  </si>
  <si>
    <t>Y-２1S</t>
  </si>
  <si>
    <t>N-２７０</t>
  </si>
  <si>
    <t>ＢＮ－F285</t>
  </si>
  <si>
    <t>入</t>
  </si>
  <si>
    <t>賞</t>
  </si>
  <si>
    <t>艇</t>
  </si>
  <si>
    <t>❀❀❀❀❀❀❀❀❀❀❀❀❀❀❀❀❀❀❀❀❀❀❀❀❀❀❀❀❀❀</t>
  </si>
  <si>
    <r>
      <t>０８</t>
    </r>
    <r>
      <rPr>
        <sz val="11"/>
        <rFont val="HG創英角ﾎﾟｯﾌﾟ体"/>
        <family val="3"/>
      </rPr>
      <t>　</t>
    </r>
    <r>
      <rPr>
        <sz val="48"/>
        <rFont val="HG創英角ﾎﾟｯﾌﾟ体"/>
        <family val="3"/>
      </rPr>
      <t>琵琶湖カップレ-ス</t>
    </r>
    <r>
      <rPr>
        <sz val="16"/>
        <rFont val="HG創英角ﾎﾟｯﾌﾟ体"/>
        <family val="3"/>
      </rPr>
      <t xml:space="preserve"> </t>
    </r>
    <r>
      <rPr>
        <sz val="20"/>
        <rFont val="HG創英角ﾎﾟｯﾌﾟ体"/>
        <family val="3"/>
      </rPr>
      <t>　</t>
    </r>
    <r>
      <rPr>
        <sz val="48"/>
        <rFont val="HG創英角ﾎﾟｯﾌﾟ体"/>
        <family val="3"/>
      </rPr>
      <t>成</t>
    </r>
    <r>
      <rPr>
        <sz val="22"/>
        <rFont val="HG創英角ﾎﾟｯﾌﾟ体"/>
        <family val="3"/>
      </rPr>
      <t xml:space="preserve"> </t>
    </r>
    <r>
      <rPr>
        <sz val="48"/>
        <rFont val="HG創英角ﾎﾟｯﾌﾟ体"/>
        <family val="3"/>
      </rPr>
      <t>績</t>
    </r>
  </si>
  <si>
    <r>
      <t>　  主催　</t>
    </r>
    <r>
      <rPr>
        <sz val="22"/>
        <rFont val="ＭＳ Ｐゴシック"/>
        <family val="3"/>
      </rPr>
      <t>琵琶湖ｾｰﾘﾝｸﾞｸﾙｰｻﾞｰ協会</t>
    </r>
  </si>
  <si>
    <t xml:space="preserve">   </t>
  </si>
  <si>
    <t>❀❀❀❀❀❀❀❀❀❀❀❀❀❀❀❀❀❀❀❀❀❀❀❀❀❀❀❀❀❀</t>
  </si>
  <si>
    <t>クラス</t>
  </si>
  <si>
    <t>サンシャワー</t>
  </si>
  <si>
    <t>Y-２５ML</t>
  </si>
  <si>
    <t>　Ａ－1</t>
  </si>
  <si>
    <t>ノース</t>
  </si>
  <si>
    <t>Y-２６SS</t>
  </si>
  <si>
    <t>　　Ｂ－１</t>
  </si>
  <si>
    <t>ジュノー</t>
  </si>
  <si>
    <t>Y-２３</t>
  </si>
  <si>
    <t>　Ａ－２</t>
  </si>
  <si>
    <t>ー</t>
  </si>
  <si>
    <t>レフトアローン</t>
  </si>
  <si>
    <t>ｾｰﾊﾞｰ３０</t>
  </si>
  <si>
    <t>　Ａ－３</t>
  </si>
  <si>
    <t>　Ａ－４</t>
  </si>
  <si>
    <t>Y-２４F</t>
  </si>
  <si>
    <t>　　Ｂ－２</t>
  </si>
  <si>
    <t>モアー&amp;モアーⅢ</t>
  </si>
  <si>
    <t>Y-２５MLＳ</t>
  </si>
  <si>
    <t>　　Ｂ－３</t>
  </si>
  <si>
    <t>　　Ｂ－４</t>
  </si>
  <si>
    <t>　Ａ－５</t>
  </si>
  <si>
    <t>ミヤコ</t>
  </si>
  <si>
    <t>Y-３０RS</t>
  </si>
  <si>
    <t>　　　Ｃ－１</t>
  </si>
  <si>
    <t>ステｨゴールド</t>
  </si>
  <si>
    <t>　　Ｂ－５</t>
  </si>
  <si>
    <t>モラモラ</t>
  </si>
  <si>
    <t>　　Ｂ－６</t>
  </si>
  <si>
    <t>ＰＩＣＫ</t>
  </si>
  <si>
    <t>ﾂﾎﾞｲｰ9.5</t>
  </si>
  <si>
    <t>　　　Ｃ－２</t>
  </si>
  <si>
    <t>ハーモニー</t>
  </si>
  <si>
    <t>Y-２３Ⅱ</t>
  </si>
  <si>
    <t>　Ａ－６</t>
  </si>
  <si>
    <t>こびっち</t>
  </si>
  <si>
    <t>　　Ｂ－７</t>
  </si>
  <si>
    <t>プリンセスアスカ</t>
  </si>
  <si>
    <t>GS-９５０</t>
  </si>
  <si>
    <t>ﾋﾟｱ88</t>
  </si>
  <si>
    <t>　　　Ｃ－３</t>
  </si>
  <si>
    <t>Y-３１FS</t>
  </si>
  <si>
    <t>　　　Ｃ－４</t>
  </si>
  <si>
    <t>ピコ　ポキ-ト</t>
  </si>
  <si>
    <t>Y-２３Ⅱ</t>
  </si>
  <si>
    <t>　Ａ－７</t>
  </si>
  <si>
    <t>Y-２６SC</t>
  </si>
  <si>
    <t>　Ａ－８</t>
  </si>
  <si>
    <t>アルファー</t>
  </si>
  <si>
    <t>DUB-３０</t>
  </si>
  <si>
    <t>　Ａ－９</t>
  </si>
  <si>
    <t>　Ａ－10</t>
  </si>
  <si>
    <t>LWYC</t>
  </si>
  <si>
    <t>　　Ｂ－８</t>
  </si>
  <si>
    <t>　　Ｂ－９</t>
  </si>
  <si>
    <t>　　　Ｃ－５</t>
  </si>
  <si>
    <t>　　　Ｃ－６</t>
  </si>
  <si>
    <t>Y-３０ＳＮ</t>
  </si>
  <si>
    <t>KKR</t>
  </si>
  <si>
    <t>　　　Ｃ－７</t>
  </si>
  <si>
    <t>　　Ｂ－10</t>
  </si>
  <si>
    <t>ＭＵＧＥＮ</t>
  </si>
  <si>
    <t>　　　Ｃ－８</t>
  </si>
  <si>
    <t>ファーストレディ-</t>
  </si>
  <si>
    <t>　　　Ｃ－９</t>
  </si>
  <si>
    <t>　　Ｂ－11</t>
  </si>
  <si>
    <t>NM-９５S</t>
  </si>
  <si>
    <t>　　　Ｃ－10</t>
  </si>
  <si>
    <t>マンデーナイト</t>
  </si>
  <si>
    <t>MUM-３６</t>
  </si>
  <si>
    <t>　　　Ｃ－11</t>
  </si>
  <si>
    <t>H-２２</t>
  </si>
  <si>
    <t>ﾘﾌﾞﾚ</t>
  </si>
  <si>
    <t>　　Ｂ－</t>
  </si>
  <si>
    <t>DNS</t>
  </si>
  <si>
    <t>　　　Ｃ－</t>
  </si>
  <si>
    <t>リトルウイング</t>
  </si>
  <si>
    <t>BN-３２５</t>
  </si>
  <si>
    <t>　　Ｂ－</t>
  </si>
  <si>
    <t>ブッダ</t>
  </si>
  <si>
    <t>Y-３０R</t>
  </si>
  <si>
    <t>DNS</t>
  </si>
  <si>
    <t>イクチー</t>
  </si>
  <si>
    <t>X-９９</t>
  </si>
  <si>
    <t>DNS</t>
  </si>
  <si>
    <t>　　Ｂ－</t>
  </si>
  <si>
    <t>ー</t>
  </si>
  <si>
    <t>　Ａ－</t>
  </si>
  <si>
    <t>　Ａ－</t>
  </si>
  <si>
    <t>ー</t>
  </si>
  <si>
    <t>Y-３１S</t>
  </si>
  <si>
    <t>トミー</t>
  </si>
  <si>
    <t>ＢＮ－F285</t>
  </si>
  <si>
    <t>COM</t>
  </si>
  <si>
    <r>
      <t>　　</t>
    </r>
    <r>
      <rPr>
        <u val="single"/>
        <sz val="26"/>
        <rFont val="HG創英角ﾎﾟｯﾌﾟ体"/>
        <family val="3"/>
      </rPr>
      <t>総合優勝</t>
    </r>
    <r>
      <rPr>
        <b/>
        <u val="single"/>
        <sz val="26"/>
        <rFont val="ＭＳ Ｐゴシック"/>
        <family val="3"/>
      </rPr>
      <t>・・・</t>
    </r>
    <r>
      <rPr>
        <u val="single"/>
        <sz val="26"/>
        <rFont val="HG創英角ﾎﾟｯﾌﾟ体"/>
        <family val="3"/>
      </rPr>
      <t>サンシャワー</t>
    </r>
    <r>
      <rPr>
        <b/>
        <u val="single"/>
        <sz val="26"/>
        <rFont val="ＭＳ Ｐゴシック"/>
        <family val="3"/>
      </rPr>
      <t xml:space="preserve">     </t>
    </r>
    <r>
      <rPr>
        <b/>
        <u val="single"/>
        <sz val="20"/>
        <rFont val="ＭＳ Ｐゴシック"/>
        <family val="3"/>
      </rPr>
      <t>( 10月１２日　１３時　ピアにて賞授与 ）</t>
    </r>
  </si>
  <si>
    <r>
      <t>　　　　</t>
    </r>
    <r>
      <rPr>
        <u val="single"/>
        <sz val="26"/>
        <rFont val="HG創英角ﾎﾟｯﾌﾟ体"/>
        <family val="3"/>
      </rPr>
      <t xml:space="preserve">  レース情報  </t>
    </r>
  </si>
  <si>
    <r>
      <t>　　　　　　　　　  　</t>
    </r>
    <r>
      <rPr>
        <u val="single"/>
        <sz val="22"/>
        <rFont val="HGS創英角ｺﾞｼｯｸUB"/>
        <family val="3"/>
      </rPr>
      <t>　優</t>
    </r>
    <r>
      <rPr>
        <u val="single"/>
        <sz val="22"/>
        <rFont val="ＭＳ Ｐゴシック"/>
        <family val="3"/>
      </rPr>
      <t xml:space="preserve"> </t>
    </r>
    <r>
      <rPr>
        <u val="single"/>
        <sz val="22"/>
        <rFont val="HGS創英角ｺﾞｼｯｸUB"/>
        <family val="3"/>
      </rPr>
      <t>勝　</t>
    </r>
    <r>
      <rPr>
        <sz val="22"/>
        <rFont val="HGS創英角ｺﾞｼｯｸUB"/>
        <family val="3"/>
      </rPr>
      <t>　　　　</t>
    </r>
    <r>
      <rPr>
        <u val="single"/>
        <sz val="22"/>
        <rFont val="HGS創英角ｺﾞｼｯｸUB"/>
        <family val="3"/>
      </rPr>
      <t>　２</t>
    </r>
    <r>
      <rPr>
        <u val="single"/>
        <sz val="22"/>
        <rFont val="ＭＳ Ｐゴシック"/>
        <family val="3"/>
      </rPr>
      <t xml:space="preserve"> </t>
    </r>
    <r>
      <rPr>
        <u val="single"/>
        <sz val="22"/>
        <rFont val="HGS創英角ｺﾞｼｯｸUB"/>
        <family val="3"/>
      </rPr>
      <t>位　</t>
    </r>
    <r>
      <rPr>
        <sz val="22"/>
        <rFont val="HGS創英角ｺﾞｼｯｸUB"/>
        <family val="3"/>
      </rPr>
      <t xml:space="preserve">　　　  </t>
    </r>
    <r>
      <rPr>
        <u val="single"/>
        <sz val="22"/>
        <rFont val="HGS創英角ｺﾞｼｯｸUB"/>
        <family val="3"/>
      </rPr>
      <t>　３ 位   　</t>
    </r>
    <r>
      <rPr>
        <sz val="22"/>
        <rFont val="HGS創英角ｺﾞｼｯｸUB"/>
        <family val="3"/>
      </rPr>
      <t xml:space="preserve">　　　　　        </t>
    </r>
  </si>
  <si>
    <r>
      <t>　５月  ３日・・マリ-ナ対抗長浜レ-ス</t>
    </r>
    <r>
      <rPr>
        <sz val="20"/>
        <rFont val="ＭＳ Ｐゴシック"/>
        <family val="3"/>
      </rPr>
      <t>(沖島⇒長浜）</t>
    </r>
  </si>
  <si>
    <t>　　A　クラス ・・・　サンシャワー　　　　ジュノー　　　　  　レフトアローン</t>
  </si>
  <si>
    <r>
      <t>　　　 　４日　　　　　　同　　　 　　  　　</t>
    </r>
    <r>
      <rPr>
        <sz val="20"/>
        <rFont val="ＭＳ Ｐゴシック"/>
        <family val="3"/>
      </rPr>
      <t>（長浜⇒沖島）</t>
    </r>
  </si>
  <si>
    <t>　　B　クラス ・・・　ノース　　　　　　　　スーパ-ﾋｰﾛｰ   　モアー＆モアーⅢ</t>
  </si>
  <si>
    <r>
      <t xml:space="preserve">　６月  １日・・長命寺ヨットレース   </t>
    </r>
    <r>
      <rPr>
        <sz val="20"/>
        <rFont val="ＭＳ Ｐゴシック"/>
        <family val="3"/>
      </rPr>
      <t xml:space="preserve"> （大橋⇒長命寺）</t>
    </r>
  </si>
  <si>
    <t>　　C　クラス ・・・　ミヤコ　　　　　　　 　PICK　　　　 　  　ﾌﾟﾘﾝｾｽアスカ</t>
  </si>
  <si>
    <r>
      <t>　７月２０日・・沖の島ヨットレース</t>
    </r>
    <r>
      <rPr>
        <sz val="18"/>
        <rFont val="ＭＳ Ｐゴシック"/>
        <family val="3"/>
      </rPr>
      <t>（大橋⇒沖島⇒大橋）</t>
    </r>
  </si>
  <si>
    <t xml:space="preserve">     主　 催 　琵琶湖ｾｰﾘﾝｸﾞｸﾙｰｻﾞｰ協会</t>
  </si>
  <si>
    <t>参加　：　４４艇</t>
  </si>
  <si>
    <t>天気：快晴</t>
  </si>
  <si>
    <t>風力：１～５</t>
  </si>
  <si>
    <t>　　　　天気：快晴</t>
  </si>
  <si>
    <t>風力：１～３</t>
  </si>
  <si>
    <t>第　１　レース　（沖の島　⇒　長浜）</t>
  </si>
  <si>
    <t>第　２　レース　（長浜　⇒　沖の島）</t>
  </si>
  <si>
    <t>チーム</t>
  </si>
  <si>
    <t>個　別</t>
  </si>
  <si>
    <t>累　計</t>
  </si>
  <si>
    <t>名</t>
  </si>
  <si>
    <t>時　</t>
  </si>
  <si>
    <t>合計点</t>
  </si>
  <si>
    <t>長命寺</t>
  </si>
  <si>
    <t>兎さん</t>
  </si>
  <si>
    <t>亀さん</t>
  </si>
  <si>
    <t>M雄琴</t>
  </si>
  <si>
    <t>ともひろ</t>
  </si>
  <si>
    <t>チーム</t>
  </si>
  <si>
    <t>琵琶湖</t>
  </si>
  <si>
    <t>のり養殖</t>
  </si>
  <si>
    <t>島関</t>
  </si>
  <si>
    <t>宴会ﾌﾞﾗｻﾞｰｽﾞ</t>
  </si>
  <si>
    <t>四塩化一黄酸</t>
  </si>
  <si>
    <t>トミー</t>
  </si>
  <si>
    <t>DNS</t>
  </si>
  <si>
    <t>選抜</t>
  </si>
  <si>
    <t>（表彰・・・１０月１２日１３時よりピアにて授与）</t>
  </si>
  <si>
    <t>個別入賞</t>
  </si>
  <si>
    <t>入 賞 艇</t>
  </si>
  <si>
    <t>優勝・・・オールハンズ</t>
  </si>
  <si>
    <t>４ 位・・・ともひろ</t>
  </si>
  <si>
    <t>　　６月　１日・・・長命寺ヨットレース　（大橋 ⇒ 長命寺）</t>
  </si>
  <si>
    <t>２ 位・・・くまんち</t>
  </si>
  <si>
    <t>５ 位・・・IBIZA</t>
  </si>
  <si>
    <t>　　７月２０日・・・沖の島ヨットレース　（大橋 ⇔ 沖の島）</t>
  </si>
  <si>
    <t>　　３ 位・・・長命寺亀さんチーム 　（　くまんち ・ ハッスル”K" ・ ステラ４兀　　　　）</t>
  </si>
  <si>
    <t>３ 位・・・イクチー</t>
  </si>
  <si>
    <t>　　８月３１日・・・ザ賞金レース　　　（優勝１０万円総額３５万円）</t>
  </si>
  <si>
    <t>琵琶湖ｾｰﾘﾝｸﾞｸﾙｰｻﾞｰ協会</t>
  </si>
  <si>
    <t>くまんち</t>
  </si>
  <si>
    <t>N-２７０</t>
  </si>
  <si>
    <t>レディーキャット</t>
  </si>
  <si>
    <t>Y-２1S</t>
  </si>
  <si>
    <t>ＩＢＩＺＡ</t>
  </si>
  <si>
    <t>BN-F347</t>
  </si>
  <si>
    <t>ﾔﾏﾊ</t>
  </si>
  <si>
    <t>ともひろ</t>
  </si>
  <si>
    <t>オールハンズ</t>
  </si>
  <si>
    <t>BAV-34S</t>
  </si>
  <si>
    <t>Y-２６SS</t>
  </si>
  <si>
    <t>ＰＩＣＫ</t>
  </si>
  <si>
    <t>ﾂﾎﾞｲｰ9.5</t>
  </si>
  <si>
    <t>パッショール</t>
  </si>
  <si>
    <t>ELA-295</t>
  </si>
  <si>
    <t>トミー</t>
  </si>
  <si>
    <t>ＢＮ－F285</t>
  </si>
  <si>
    <t>レフトアローン</t>
  </si>
  <si>
    <t>ｾｰﾊﾞｰ３０</t>
  </si>
  <si>
    <t>イクチー</t>
  </si>
  <si>
    <t>マンデーナイト</t>
  </si>
  <si>
    <t>MUM-３６</t>
  </si>
  <si>
    <t>J-２４</t>
  </si>
  <si>
    <t>オールハンズ</t>
  </si>
  <si>
    <t>BAV-34S</t>
  </si>
  <si>
    <t>スカイロケット</t>
  </si>
  <si>
    <t>Y-３１F</t>
  </si>
  <si>
    <t>ﾔﾝﾏｰ</t>
  </si>
  <si>
    <t>N-２７０</t>
  </si>
  <si>
    <t>ハッスル”Ｋ”</t>
  </si>
  <si>
    <t>H-２２</t>
  </si>
  <si>
    <t>ﾘﾌﾞﾚ</t>
  </si>
  <si>
    <t>ともひろ</t>
  </si>
  <si>
    <t>ホークウインド</t>
  </si>
  <si>
    <t>Y-２８S</t>
  </si>
  <si>
    <t>ハーモニー</t>
  </si>
  <si>
    <t>Y-２３Ⅱ</t>
  </si>
  <si>
    <t>プラズマ</t>
  </si>
  <si>
    <t>ＩＢＩＺＡ</t>
  </si>
  <si>
    <t>BN-F347</t>
  </si>
  <si>
    <t>ﾔﾏﾊ</t>
  </si>
  <si>
    <t>ミヤコ</t>
  </si>
  <si>
    <t>Y-３０RS</t>
  </si>
  <si>
    <t>トレーサー</t>
  </si>
  <si>
    <t>NM-９５S</t>
  </si>
  <si>
    <t>ＰＩＣＫ</t>
  </si>
  <si>
    <t>ヌクウェップス</t>
  </si>
  <si>
    <t>ＢＮ－F285</t>
  </si>
  <si>
    <t>ツァウバー</t>
  </si>
  <si>
    <t>Y-２８S</t>
  </si>
  <si>
    <t>ステラ４兀</t>
  </si>
  <si>
    <t>Y-２６SC</t>
  </si>
  <si>
    <t>MUM-３６</t>
  </si>
  <si>
    <t>バーゴ</t>
  </si>
  <si>
    <t>JN-SF36</t>
  </si>
  <si>
    <t>Y-３０ＳＮ</t>
  </si>
  <si>
    <t>LWYC</t>
  </si>
  <si>
    <t>トレーサー</t>
  </si>
  <si>
    <t>NM-９５S</t>
  </si>
  <si>
    <t>OCS</t>
  </si>
  <si>
    <t>レフトアローン</t>
  </si>
  <si>
    <t>ｾｰﾊﾞｰ３０</t>
  </si>
  <si>
    <t>こびっち</t>
  </si>
  <si>
    <t>クールボーイズ</t>
  </si>
  <si>
    <t>NM-９５C</t>
  </si>
  <si>
    <t>ポラリス</t>
  </si>
  <si>
    <t>X-３４２</t>
  </si>
  <si>
    <t>ﾁｰﾑ</t>
  </si>
  <si>
    <r>
      <t>０８</t>
    </r>
    <r>
      <rPr>
        <b/>
        <sz val="24"/>
        <rFont val="HG創英角ﾎﾟｯﾌﾟ体"/>
        <family val="3"/>
      </rPr>
      <t>　</t>
    </r>
    <r>
      <rPr>
        <b/>
        <sz val="72"/>
        <rFont val="HG創英角ﾎﾟｯﾌﾟ体"/>
        <family val="3"/>
      </rPr>
      <t>マリ-ナ対抗</t>
    </r>
    <r>
      <rPr>
        <b/>
        <sz val="28"/>
        <rFont val="HG創英角ﾎﾟｯﾌﾟ体"/>
        <family val="3"/>
      </rPr>
      <t>　</t>
    </r>
    <r>
      <rPr>
        <b/>
        <sz val="72"/>
        <rFont val="HG創英角ﾎﾟｯﾌﾟ体"/>
        <family val="3"/>
      </rPr>
      <t>長浜レ-ス</t>
    </r>
    <r>
      <rPr>
        <b/>
        <sz val="48"/>
        <rFont val="HG創英角ﾎﾟｯﾌﾟ体"/>
        <family val="3"/>
      </rPr>
      <t xml:space="preserve"> </t>
    </r>
    <r>
      <rPr>
        <b/>
        <sz val="72"/>
        <rFont val="HG創英角ﾎﾟｯﾌﾟ体"/>
        <family val="3"/>
      </rPr>
      <t>成績表</t>
    </r>
  </si>
  <si>
    <r>
      <t xml:space="preserve">     開催日　　</t>
    </r>
    <r>
      <rPr>
        <sz val="24"/>
        <rFont val="ＭＳ Ｐゴシック"/>
        <family val="3"/>
      </rPr>
      <t>０８年５月３～４日</t>
    </r>
  </si>
  <si>
    <r>
      <t xml:space="preserve">     本部艇  </t>
    </r>
    <r>
      <rPr>
        <sz val="20"/>
        <rFont val="ＭＳ Ｐゴシック"/>
        <family val="3"/>
      </rPr>
      <t>３日･･ベラノ   　 ４日･ﾚﾃﾞｨﾋﾞｰﾄﾙ</t>
    </r>
  </si>
  <si>
    <t xml:space="preserve">　          </t>
  </si>
  <si>
    <t>チーム</t>
  </si>
  <si>
    <t>チーム</t>
  </si>
  <si>
    <t>ディフェンダー</t>
  </si>
  <si>
    <t>ホークウインド</t>
  </si>
  <si>
    <t>ハッスル”Ｋ”</t>
  </si>
  <si>
    <t>H-２２</t>
  </si>
  <si>
    <t>ﾘﾌﾞﾚ</t>
  </si>
  <si>
    <t>ステラ４兀</t>
  </si>
  <si>
    <t>Y-２６SC</t>
  </si>
  <si>
    <t>ヌクウェップス</t>
  </si>
  <si>
    <t>のんびり</t>
  </si>
  <si>
    <t>ともひろ</t>
  </si>
  <si>
    <t>チーム</t>
  </si>
  <si>
    <t>オ-ルスタ-</t>
  </si>
  <si>
    <t>ＩＢＩＺＡ</t>
  </si>
  <si>
    <t>BN-F347</t>
  </si>
  <si>
    <t>ﾔﾏﾊ</t>
  </si>
  <si>
    <t>Y-３１S</t>
  </si>
  <si>
    <t>ダ-クホ-ス</t>
  </si>
  <si>
    <t>かみかぜ</t>
  </si>
  <si>
    <t>チーム</t>
  </si>
  <si>
    <t>Y-２1S</t>
  </si>
  <si>
    <t>なかよし</t>
  </si>
  <si>
    <t>ﾁｬﾚﾝｼﾞｬｰ</t>
  </si>
  <si>
    <t>ー</t>
  </si>
  <si>
    <t>ヤンマー</t>
  </si>
  <si>
    <t>スカイロケット</t>
  </si>
  <si>
    <t>Y-３１F</t>
  </si>
  <si>
    <t>ﾔﾝﾏｰ</t>
  </si>
  <si>
    <t>ヤンボー</t>
  </si>
  <si>
    <t>Ｍ,レディ-ビ-トル</t>
  </si>
  <si>
    <t>Y-２５ML</t>
  </si>
  <si>
    <t>COM</t>
  </si>
  <si>
    <t>チーム</t>
  </si>
  <si>
    <t>ハーモニー</t>
  </si>
  <si>
    <t>Y-２３Ⅱ</t>
  </si>
  <si>
    <t>COM</t>
  </si>
  <si>
    <t>ファミリー</t>
  </si>
  <si>
    <t>マイペ-ス</t>
  </si>
  <si>
    <r>
      <t>　　</t>
    </r>
    <r>
      <rPr>
        <b/>
        <u val="single"/>
        <sz val="28"/>
        <rFont val="HG創英角ﾎﾟｯﾌﾟ体"/>
        <family val="3"/>
      </rPr>
      <t>チーム入賞</t>
    </r>
  </si>
  <si>
    <r>
      <t>　　　</t>
    </r>
    <r>
      <rPr>
        <b/>
        <u val="single"/>
        <sz val="28"/>
        <rFont val="HG創英角ﾎﾟｯﾌﾟ体"/>
        <family val="3"/>
      </rPr>
      <t>レース情報</t>
    </r>
  </si>
  <si>
    <r>
      <t>　　</t>
    </r>
    <r>
      <rPr>
        <b/>
        <u val="single"/>
        <sz val="22"/>
        <rFont val="ＭＳ Ｐゴシック"/>
        <family val="3"/>
      </rPr>
      <t>優勝・・・長命寺兎さんチーム　 （　プラズマ ・ イクチー ・ スティゴールド　 　　）</t>
    </r>
  </si>
  <si>
    <r>
      <t>　　２ 位・・・LWYCﾁｬﾚﾝｼﾞｬｰチ-ム</t>
    </r>
    <r>
      <rPr>
        <b/>
        <sz val="10"/>
        <rFont val="ＭＳ Ｐゴシック"/>
        <family val="3"/>
      </rPr>
      <t xml:space="preserve"> </t>
    </r>
    <r>
      <rPr>
        <b/>
        <sz val="22"/>
        <rFont val="ＭＳ Ｐゴシック"/>
        <family val="3"/>
      </rPr>
      <t>（　オ-ルハンズ・ス-パ-ヒ-ロ-・ホ-クウインド</t>
    </r>
    <r>
      <rPr>
        <b/>
        <sz val="24"/>
        <rFont val="ＭＳ Ｐゴシック"/>
        <family val="3"/>
      </rPr>
      <t xml:space="preserve"> </t>
    </r>
    <r>
      <rPr>
        <b/>
        <sz val="22"/>
        <rFont val="ＭＳ Ｐゴシック"/>
        <family val="3"/>
      </rPr>
      <t>）</t>
    </r>
  </si>
  <si>
    <r>
      <t>０８マリ-ナ対抗</t>
    </r>
    <r>
      <rPr>
        <b/>
        <sz val="26"/>
        <rFont val="HG創英角ﾎﾟｯﾌﾟ体"/>
        <family val="3"/>
      </rPr>
      <t>　</t>
    </r>
    <r>
      <rPr>
        <b/>
        <sz val="48"/>
        <rFont val="HG創英角ﾎﾟｯﾌﾟ体"/>
        <family val="3"/>
      </rPr>
      <t xml:space="preserve">長浜レ-ス </t>
    </r>
    <r>
      <rPr>
        <b/>
        <sz val="72"/>
        <rFont val="HG創英角ﾎﾟｯﾌﾟ体"/>
        <family val="3"/>
      </rPr>
      <t>レース別成績</t>
    </r>
  </si>
  <si>
    <r>
      <t>第　１　レース　（沖の島　⇒　長浜）　</t>
    </r>
    <r>
      <rPr>
        <b/>
        <sz val="18"/>
        <rFont val="ＭＳ Ｐゴシック"/>
        <family val="3"/>
      </rPr>
      <t>天気：快晴　　風力：１～５　</t>
    </r>
  </si>
  <si>
    <r>
      <t>第　２　レース　（長浜　⇒　沖の島）　</t>
    </r>
    <r>
      <rPr>
        <b/>
        <sz val="18"/>
        <rFont val="ＭＳ Ｐゴシック"/>
        <family val="3"/>
      </rPr>
      <t>天気：快晴　　風力：１～３　</t>
    </r>
  </si>
  <si>
    <t xml:space="preserve"> 　　　開催日　０８年６月１日　</t>
  </si>
  <si>
    <t xml:space="preserve"> 　　　 主催 琵琶湖ｾｰﾘﾝｸﾞｸﾙｰｻﾞｰ協会</t>
  </si>
  <si>
    <t>　参加　：　４２　艇　　　　　　　　天気　：　快晴　　　　　　　風力　：１～３</t>
  </si>
  <si>
    <t>　　　　本部艇  　ハイジンクス</t>
  </si>
  <si>
    <t>スタート</t>
  </si>
  <si>
    <t>ゴール</t>
  </si>
  <si>
    <t>所　要</t>
  </si>
  <si>
    <t>修正時間</t>
  </si>
  <si>
    <t>時刻</t>
  </si>
  <si>
    <t>時　刻</t>
  </si>
  <si>
    <t>時　間</t>
  </si>
  <si>
    <t>レディーキャット</t>
  </si>
  <si>
    <t>モラモラ</t>
  </si>
  <si>
    <t>ピコ　ポキ-ト</t>
  </si>
  <si>
    <t>ハッスル”Ｋ”</t>
  </si>
  <si>
    <t>H-２２</t>
  </si>
  <si>
    <t>ﾘﾌﾞﾚ</t>
  </si>
  <si>
    <t>スーパーヒーロー</t>
  </si>
  <si>
    <t>Y-２４F</t>
  </si>
  <si>
    <t>　0:56:36:9</t>
  </si>
  <si>
    <t>　0:56:37:3</t>
  </si>
  <si>
    <t>ブッダ</t>
  </si>
  <si>
    <t>Y-３０R</t>
  </si>
  <si>
    <t>リドブルー</t>
  </si>
  <si>
    <t>バーゴ</t>
  </si>
  <si>
    <t>JN-SF36</t>
  </si>
  <si>
    <t>　1:00:48:8</t>
  </si>
  <si>
    <t>　1:00:49:5</t>
  </si>
  <si>
    <t>サンシャワー</t>
  </si>
  <si>
    <t>ノース</t>
  </si>
  <si>
    <t>Y-２６SS</t>
  </si>
  <si>
    <t>Ｍ,レディ-ビ-トル</t>
  </si>
  <si>
    <t>ﾔﾝﾏｰ</t>
  </si>
  <si>
    <t>プラズマ</t>
  </si>
  <si>
    <t>アルファー</t>
  </si>
  <si>
    <t>DUB-３０</t>
  </si>
  <si>
    <t>ツァウバー</t>
  </si>
  <si>
    <t>スカイロケット</t>
  </si>
  <si>
    <t>Y-３１F</t>
  </si>
  <si>
    <t>サザンコンフォート</t>
  </si>
  <si>
    <t>BN-F41S5</t>
  </si>
  <si>
    <t>ハイジンクス</t>
  </si>
  <si>
    <t>J-２４</t>
  </si>
  <si>
    <t>ＣＯＭ</t>
  </si>
  <si>
    <t>　　７月２０日（日）・・沖の島ヨットレース（大橋北→沖の島時計回り→大橋北）</t>
  </si>
  <si>
    <t>　　８月３１日（日）・・ザ　賞金レース・・優勝１０万円　総額３５万円　過半数艇に賞金</t>
  </si>
  <si>
    <t xml:space="preserve"> 　　　　ｺﾞｰﾙ本部艇  ハイジンクス</t>
  </si>
  <si>
    <t>レディーキャット</t>
  </si>
  <si>
    <t>Y-２1S</t>
  </si>
  <si>
    <t>　0:56:36:9</t>
  </si>
  <si>
    <t>プリンセスアスカ</t>
  </si>
  <si>
    <t>GS-９５０</t>
  </si>
  <si>
    <t>　1:00:48:8</t>
  </si>
  <si>
    <t>モアー&amp;モアーⅡ</t>
  </si>
  <si>
    <t>ステラ４兀</t>
  </si>
  <si>
    <t>Y-２６SC</t>
  </si>
  <si>
    <t>Ｍ,レディ-ビ-トル</t>
  </si>
  <si>
    <t>Y-２５ML</t>
  </si>
  <si>
    <r>
      <t>０８</t>
    </r>
    <r>
      <rPr>
        <b/>
        <sz val="24"/>
        <rFont val="HG創英角ﾎﾟｯﾌﾟ体"/>
        <family val="3"/>
      </rPr>
      <t>　</t>
    </r>
    <r>
      <rPr>
        <b/>
        <sz val="48"/>
        <rFont val="HG創英角ﾎﾟｯﾌﾟ体"/>
        <family val="3"/>
      </rPr>
      <t>長命寺ヨットレース</t>
    </r>
    <r>
      <rPr>
        <b/>
        <sz val="20"/>
        <rFont val="HG創英角ﾎﾟｯﾌﾟ体"/>
        <family val="3"/>
      </rPr>
      <t>　</t>
    </r>
    <r>
      <rPr>
        <b/>
        <sz val="48"/>
        <rFont val="HG創英角ﾎﾟｯﾌﾟ体"/>
        <family val="3"/>
      </rPr>
      <t>成</t>
    </r>
    <r>
      <rPr>
        <b/>
        <sz val="16"/>
        <rFont val="HG創英角ﾎﾟｯﾌﾟ体"/>
        <family val="3"/>
      </rPr>
      <t>　</t>
    </r>
    <r>
      <rPr>
        <b/>
        <sz val="48"/>
        <rFont val="HG創英角ﾎﾟｯﾌﾟ体"/>
        <family val="3"/>
      </rPr>
      <t>績 　</t>
    </r>
  </si>
  <si>
    <r>
      <t>ビスカ入会の案内</t>
    </r>
    <r>
      <rPr>
        <b/>
        <sz val="28"/>
        <rFont val="ＭＳ Ｐゴシック"/>
        <family val="3"/>
      </rPr>
      <t>・・</t>
    </r>
    <r>
      <rPr>
        <b/>
        <sz val="18"/>
        <rFont val="ＭＳ Ｐゴシック"/>
        <family val="3"/>
      </rPr>
      <t>ＴＥＬ　０７２－６８７－６３３２</t>
    </r>
  </si>
  <si>
    <r>
      <t>　</t>
    </r>
    <r>
      <rPr>
        <b/>
        <u val="single"/>
        <sz val="22"/>
        <rFont val="ＭＳ Ｐゴシック"/>
        <family val="3"/>
      </rPr>
      <t>多彩なレース</t>
    </r>
    <r>
      <rPr>
        <b/>
        <sz val="22"/>
        <rFont val="ＭＳ Ｐゴシック"/>
        <family val="3"/>
      </rPr>
      <t>・・・</t>
    </r>
    <r>
      <rPr>
        <b/>
        <u val="single"/>
        <sz val="22"/>
        <rFont val="ＭＳ Ｐゴシック"/>
        <family val="3"/>
      </rPr>
      <t>公平なＴＣＦ</t>
    </r>
    <r>
      <rPr>
        <b/>
        <sz val="22"/>
        <rFont val="ＭＳ Ｐゴシック"/>
        <family val="3"/>
      </rPr>
      <t>・・・</t>
    </r>
    <r>
      <rPr>
        <b/>
        <u val="single"/>
        <sz val="22"/>
        <rFont val="ＭＳ Ｐゴシック"/>
        <family val="3"/>
      </rPr>
      <t>安い参加料</t>
    </r>
  </si>
  <si>
    <r>
      <t>入会金３０００円　　年会費２０００円</t>
    </r>
    <r>
      <rPr>
        <sz val="18"/>
        <rFont val="ＭＳ Ｐゴシック"/>
        <family val="3"/>
      </rPr>
      <t>（郵送会員は３０００円）</t>
    </r>
  </si>
  <si>
    <r>
      <t>長命寺ヨットレース</t>
    </r>
    <r>
      <rPr>
        <b/>
        <sz val="11"/>
        <rFont val="HG創英角ﾎﾟｯﾌﾟ体"/>
        <family val="3"/>
      </rPr>
      <t>　</t>
    </r>
    <r>
      <rPr>
        <b/>
        <sz val="48"/>
        <color indexed="10"/>
        <rFont val="HG創英角ﾎﾟｯﾌﾟ体"/>
        <family val="3"/>
      </rPr>
      <t>着順成績</t>
    </r>
    <r>
      <rPr>
        <b/>
        <sz val="48"/>
        <rFont val="HG創英角ﾎﾟｯﾌﾟ体"/>
        <family val="3"/>
      </rPr>
      <t xml:space="preserve"> 　</t>
    </r>
  </si>
  <si>
    <r>
      <t xml:space="preserve"> 　　　主催</t>
    </r>
    <r>
      <rPr>
        <b/>
        <sz val="22"/>
        <rFont val="ＭＳ Ｐゴシック"/>
        <family val="3"/>
      </rPr>
      <t xml:space="preserve"> </t>
    </r>
    <r>
      <rPr>
        <b/>
        <sz val="16"/>
        <rFont val="ＭＳ Ｐゴシック"/>
        <family val="3"/>
      </rPr>
      <t>琵琶湖ｾｰﾘﾝｸﾞｸﾙｰｻﾞｰ協会</t>
    </r>
  </si>
  <si>
    <t xml:space="preserve"> 主催  琵琶湖ｾｰﾘﾝｸﾞｸﾙｰｻﾞｰ協会</t>
  </si>
  <si>
    <t>　　参加：　５１艇　　　　　　　天気：快晴　　　　　　　風力：　１～３</t>
  </si>
  <si>
    <t xml:space="preserve"> 本部艇   リドブルー</t>
  </si>
  <si>
    <t>所 要 時 間</t>
  </si>
  <si>
    <t>修 正 秒</t>
  </si>
  <si>
    <t>７月迄 累計</t>
  </si>
  <si>
    <t>YR-３０Ⅱ</t>
  </si>
  <si>
    <t>Y-２６C</t>
  </si>
  <si>
    <t>OCS</t>
  </si>
  <si>
    <t>　 ８月３１日・・第１０回ザ賞金レース　→　</t>
  </si>
  <si>
    <t>　 ９月２８日・・オリンピックレガッタ</t>
  </si>
  <si>
    <t>情 報</t>
  </si>
  <si>
    <t>　10月12～13日・・竹生島ヨットレース</t>
  </si>
  <si>
    <t>　11月  ２日・・オータムレガッタ</t>
  </si>
  <si>
    <r>
      <t>08</t>
    </r>
    <r>
      <rPr>
        <b/>
        <sz val="24"/>
        <color indexed="16"/>
        <rFont val="HG創英角ﾎﾟｯﾌﾟ体"/>
        <family val="3"/>
      </rPr>
      <t>　</t>
    </r>
    <r>
      <rPr>
        <b/>
        <sz val="48"/>
        <color indexed="16"/>
        <rFont val="HG創英角ﾎﾟｯﾌﾟ体"/>
        <family val="3"/>
      </rPr>
      <t>沖の島ヨットレース</t>
    </r>
    <r>
      <rPr>
        <b/>
        <sz val="28"/>
        <color indexed="16"/>
        <rFont val="HG創英角ﾎﾟｯﾌﾟ体"/>
        <family val="3"/>
      </rPr>
      <t>　</t>
    </r>
    <r>
      <rPr>
        <b/>
        <sz val="48"/>
        <color indexed="16"/>
        <rFont val="HG創英角ﾎﾟｯﾌﾟ体"/>
        <family val="3"/>
      </rPr>
      <t>成 績 　</t>
    </r>
  </si>
  <si>
    <r>
      <t xml:space="preserve"> </t>
    </r>
    <r>
      <rPr>
        <b/>
        <sz val="20"/>
        <rFont val="ＭＳ Ｐゴシック"/>
        <family val="3"/>
      </rPr>
      <t>開催日</t>
    </r>
    <r>
      <rPr>
        <b/>
        <sz val="22"/>
        <rFont val="ＭＳ Ｐゴシック"/>
        <family val="3"/>
      </rPr>
      <t>　</t>
    </r>
    <r>
      <rPr>
        <b/>
        <sz val="24"/>
        <rFont val="ＭＳ Ｐゴシック"/>
        <family val="3"/>
      </rPr>
      <t>０８年7月20日</t>
    </r>
    <r>
      <rPr>
        <b/>
        <sz val="22"/>
        <rFont val="ＭＳ Ｐゴシック"/>
        <family val="3"/>
      </rPr>
      <t>　</t>
    </r>
  </si>
  <si>
    <t>ベラノ</t>
  </si>
  <si>
    <t>シルフイー</t>
  </si>
  <si>
    <t>EV-３０S</t>
  </si>
  <si>
    <t>ロッキー</t>
  </si>
  <si>
    <t>R-23</t>
  </si>
  <si>
    <t>スーべニール</t>
  </si>
  <si>
    <t>SP-９５</t>
  </si>
  <si>
    <t>リアルパラダイス</t>
  </si>
  <si>
    <t>ストロベリー</t>
  </si>
  <si>
    <t>YR-３０Ⅱ</t>
  </si>
  <si>
    <t>レフトアローン</t>
  </si>
  <si>
    <t>ｾｰﾊﾞｰ３０</t>
  </si>
  <si>
    <t>ボーイズ</t>
  </si>
  <si>
    <t>Y-３３S</t>
  </si>
  <si>
    <t>セブンスヘブン</t>
  </si>
  <si>
    <t>ハートエンジエル</t>
  </si>
  <si>
    <t>ホイホイ</t>
  </si>
  <si>
    <t>BN-Ｆ３７</t>
  </si>
  <si>
    <t>サムディー</t>
  </si>
  <si>
    <t>Y-３０SⅡ</t>
  </si>
  <si>
    <t>リドブルー</t>
  </si>
  <si>
    <t>ﾋﾟｱ88</t>
  </si>
  <si>
    <r>
      <t>　　　</t>
    </r>
    <r>
      <rPr>
        <u val="single"/>
        <sz val="28"/>
        <rFont val="HG創英角ﾎﾟｯﾌﾟ体"/>
        <family val="3"/>
      </rPr>
      <t>第10回 ザ 賞金レース</t>
    </r>
    <r>
      <rPr>
        <b/>
        <u val="single"/>
        <sz val="24"/>
        <rFont val="ＭＳ Ｐゴシック"/>
        <family val="3"/>
      </rPr>
      <t>　</t>
    </r>
    <r>
      <rPr>
        <b/>
        <u val="single"/>
        <sz val="24"/>
        <rFont val="HG創英角ﾎﾟｯﾌﾟ体"/>
        <family val="3"/>
      </rPr>
      <t xml:space="preserve"> </t>
    </r>
    <r>
      <rPr>
        <b/>
        <u val="single"/>
        <sz val="24"/>
        <rFont val="ＭＳ Ｐゴシック"/>
        <family val="3"/>
      </rPr>
      <t>優勝　１０万円　　総額　３５万円</t>
    </r>
    <r>
      <rPr>
        <b/>
        <u val="single"/>
        <sz val="22"/>
        <rFont val="ＭＳ Ｐゴシック"/>
        <family val="3"/>
      </rPr>
      <t>(全て現金）</t>
    </r>
  </si>
  <si>
    <t>レ-ス</t>
  </si>
  <si>
    <r>
      <t>１～１２位　15・20・25・30・35・40・45・50位・・</t>
    </r>
    <r>
      <rPr>
        <sz val="18"/>
        <rFont val="ＭＳ Ｐゴシック"/>
        <family val="3"/>
      </rPr>
      <t>下位１２艇に各賞　敢闘・健闘・奮闘・努力・残念・無念・</t>
    </r>
  </si>
  <si>
    <r>
      <t>１番ｽﾀｰﾄ･１番ｺﾞｰﾙ・ブービー・シルバー・ファミリー・</t>
    </r>
    <r>
      <rPr>
        <sz val="18"/>
        <rFont val="ＭＳ Ｐゴシック"/>
        <family val="3"/>
      </rPr>
      <t>ユニホーム・レディス・最多乗員・当日３１位・・・</t>
    </r>
  </si>
  <si>
    <r>
      <t>過半数の艇に賞金有り（確率７０％以上）　</t>
    </r>
    <r>
      <rPr>
        <sz val="18"/>
        <rFont val="ＭＳ Ｐゴシック"/>
        <family val="3"/>
      </rPr>
      <t>参加艇数により総額増減あり、　10月12日ﾋﾟｱにて授与</t>
    </r>
  </si>
  <si>
    <t xml:space="preserve"> 　 開催日　０８年８月３１日　</t>
  </si>
  <si>
    <t xml:space="preserve"> 　　主催  琵琶湖ｾｰﾘﾝｸﾞｸﾙｰｻﾞｰ協会</t>
  </si>
  <si>
    <t xml:space="preserve"> 参加　：　５９　　艇　　　　　　　　天気　：　快晴　　　　　　　　　風力　：　１　～　２</t>
  </si>
  <si>
    <t xml:space="preserve"> 　　本部艇   サンシャワー</t>
  </si>
  <si>
    <t>８月迄 累計</t>
  </si>
  <si>
    <t>バッカス</t>
  </si>
  <si>
    <t>上位入賞（10万円～２千円）</t>
  </si>
  <si>
    <t>飛賞（３千円）</t>
  </si>
  <si>
    <t>各　賞　（５千円）</t>
  </si>
  <si>
    <t>各　賞　（３千円）</t>
  </si>
  <si>
    <t>優勝</t>
  </si>
  <si>
    <t>・10万円・バッカス</t>
  </si>
  <si>
    <t xml:space="preserve"> 8位・６千円・ﾇｸｳｴｯﾌﾟｽ</t>
  </si>
  <si>
    <t>15位・・ひょっとこ</t>
  </si>
  <si>
    <t>一番ｽﾀｰﾄ賞･･風雲児</t>
  </si>
  <si>
    <t>健闘賞・・・レフトアローン</t>
  </si>
  <si>
    <t>2位</t>
  </si>
  <si>
    <t>・４万円・・リトルウイング</t>
  </si>
  <si>
    <t xml:space="preserve"> 9位・５千円・ﾌﾟﾘﾝｾｽｱｽｶ</t>
  </si>
  <si>
    <t>20位・・マナティ</t>
  </si>
  <si>
    <t>一番ｺﾞｰﾙ賞･･ミスクローバー</t>
  </si>
  <si>
    <t>奮闘賞・・・アルファー</t>
  </si>
  <si>
    <t>3位</t>
  </si>
  <si>
    <t>・３万円・・湖族の末裔</t>
  </si>
  <si>
    <t>10位・4千円・ブッダ</t>
  </si>
  <si>
    <t>25位・・サザンｺﾝﾌｫｰﾄ</t>
  </si>
  <si>
    <t>ファミリー賞・・・ベラノ</t>
  </si>
  <si>
    <t xml:space="preserve">ｼﾙﾊﾞｰ賞･･ﾌﾟﾗｽﾞﾏ北村さん80才  </t>
  </si>
  <si>
    <t>技能賞・・・トミー</t>
  </si>
  <si>
    <t>4位</t>
  </si>
  <si>
    <t>・２万円・・トレーサー</t>
  </si>
  <si>
    <t>30位・・レディキャット</t>
  </si>
  <si>
    <t>レディス賞・・・・ス-パ-ヒ-ロ-</t>
  </si>
  <si>
    <t>当日31位賞･･ミニマム</t>
  </si>
  <si>
    <t>努力賞・・・ハ-トｴﾝｼﾞｪﾙ</t>
  </si>
  <si>
    <t>5位</t>
  </si>
  <si>
    <t>・1万円・・プラズマ</t>
  </si>
  <si>
    <t>12位・2千円・イクチー</t>
  </si>
  <si>
    <t>35位・・バーゴ</t>
  </si>
  <si>
    <t>最多乗員賞・・・ツァウバー</t>
  </si>
  <si>
    <t>しんがり賞･･･くまんち</t>
  </si>
  <si>
    <t>残念賞・・・ノース</t>
  </si>
  <si>
    <t>6位</t>
  </si>
  <si>
    <t>・８千円・・ミスクローバー</t>
  </si>
  <si>
    <t>40位・・ミスミニー</t>
  </si>
  <si>
    <t>ブービー賞・・・グラシャス</t>
  </si>
  <si>
    <t>殊勲賞･･････ともひろ</t>
  </si>
  <si>
    <t>無念賞・・・こびっち</t>
  </si>
  <si>
    <t>7位</t>
  </si>
  <si>
    <t>・７千円・・ロッキー</t>
  </si>
  <si>
    <t>45位・・来夢来人</t>
  </si>
  <si>
    <t>優勝予想賞・・・該当なし</t>
  </si>
  <si>
    <t>敢闘賞･･････ハイジンクス</t>
  </si>
  <si>
    <r>
      <t xml:space="preserve"> 第10回 </t>
    </r>
    <r>
      <rPr>
        <b/>
        <sz val="72"/>
        <color indexed="13"/>
        <rFont val="HG創英角ﾎﾟｯﾌﾟ体"/>
        <family val="3"/>
      </rPr>
      <t>ザ賞金レ-ス</t>
    </r>
    <r>
      <rPr>
        <b/>
        <sz val="28"/>
        <color indexed="13"/>
        <rFont val="HG創英角ﾎﾟｯﾌﾟ体"/>
        <family val="3"/>
      </rPr>
      <t>　</t>
    </r>
    <r>
      <rPr>
        <b/>
        <sz val="48"/>
        <color indexed="13"/>
        <rFont val="HG創英角ﾎﾟｯﾌﾟ体"/>
        <family val="3"/>
      </rPr>
      <t>成績表 　</t>
    </r>
  </si>
  <si>
    <t>バッカス</t>
  </si>
  <si>
    <t>Y-２６ⅡS</t>
  </si>
  <si>
    <t>ミスクローバー</t>
  </si>
  <si>
    <t>Y-３０ＳＮ</t>
  </si>
  <si>
    <t>KKR</t>
  </si>
  <si>
    <t>ロッキー</t>
  </si>
  <si>
    <t>R-２３</t>
  </si>
  <si>
    <t>ヌクウェップス</t>
  </si>
  <si>
    <t>QbA</t>
  </si>
  <si>
    <t>YOK-３２</t>
  </si>
  <si>
    <t>FC-３２C</t>
  </si>
  <si>
    <t>リドブルー</t>
  </si>
  <si>
    <t>ジュノー</t>
  </si>
  <si>
    <t>Y-２３</t>
  </si>
  <si>
    <t>ファーストレディ-</t>
  </si>
  <si>
    <t>ミニマム</t>
  </si>
  <si>
    <t>R-２３</t>
  </si>
  <si>
    <t>モアー&amp;モアーⅢ</t>
  </si>
  <si>
    <t>Y-２５MLＳ</t>
  </si>
  <si>
    <t>スーべニール</t>
  </si>
  <si>
    <t>SP-９５</t>
  </si>
  <si>
    <t>ミスミニー</t>
  </si>
  <si>
    <t>EV-30</t>
  </si>
  <si>
    <t>ハーモニー</t>
  </si>
  <si>
    <t>R-２３</t>
  </si>
  <si>
    <t>ﾘﾌﾞﾚ</t>
  </si>
  <si>
    <t>ー</t>
  </si>
  <si>
    <t>ノース</t>
  </si>
  <si>
    <t>Y-２６SS</t>
  </si>
  <si>
    <t>ハートエンジエル</t>
  </si>
  <si>
    <t>Y-２６C</t>
  </si>
  <si>
    <t>グラシャス</t>
  </si>
  <si>
    <t>Y-２４FＳ</t>
  </si>
  <si>
    <t>ストロベリー</t>
  </si>
  <si>
    <t>サンシャワー</t>
  </si>
  <si>
    <r>
      <t>ユニホーム賞･･</t>
    </r>
    <r>
      <rPr>
        <sz val="22"/>
        <rFont val="ＭＳ Ｐゴシック"/>
        <family val="3"/>
      </rPr>
      <t>IBIZA</t>
    </r>
  </si>
  <si>
    <t>ユニホーム賞･･モア-＆モア-３</t>
  </si>
  <si>
    <r>
      <t>11位・3千円・</t>
    </r>
    <r>
      <rPr>
        <sz val="16"/>
        <rFont val="ＭＳ Ｐゴシック"/>
        <family val="3"/>
      </rPr>
      <t>ホ-クウインド</t>
    </r>
  </si>
  <si>
    <r>
      <t>特定を除き</t>
    </r>
    <r>
      <rPr>
        <sz val="16"/>
        <rFont val="ＭＳ Ｐゴシック"/>
        <family val="3"/>
      </rPr>
      <t>ダブル</t>
    </r>
    <r>
      <rPr>
        <sz val="18"/>
        <rFont val="ＭＳ Ｐゴシック"/>
        <family val="3"/>
      </rPr>
      <t>受賞無きよう配慮・</t>
    </r>
    <r>
      <rPr>
        <sz val="16"/>
        <rFont val="ＭＳ Ｐゴシック"/>
        <family val="3"/>
      </rPr>
      <t>ユニホ-ム</t>
    </r>
    <r>
      <rPr>
        <sz val="18"/>
        <rFont val="ＭＳ Ｐゴシック"/>
        <family val="3"/>
      </rPr>
      <t>賞は近年受賞艇除外・賞異議受付しない・賞金授与は</t>
    </r>
    <r>
      <rPr>
        <sz val="16"/>
        <rFont val="ＭＳ Ｐゴシック"/>
        <family val="3"/>
      </rPr>
      <t>１０月１２日１３時ピアにて（欠席は代理認めず万円以上は２千円引、以下１千円引にて郵送）</t>
    </r>
  </si>
  <si>
    <t xml:space="preserve">  　　開催日　０８年９月２８日　</t>
  </si>
  <si>
    <t xml:space="preserve">  主催  琵琶湖ｾｰﾘﾝｸﾞｸﾙｰｻﾞｰ協会</t>
  </si>
  <si>
    <t xml:space="preserve"> 　　　本部艇   ホークウインド</t>
  </si>
  <si>
    <t>第 １  レース</t>
  </si>
  <si>
    <t>第 ２  レース</t>
  </si>
  <si>
    <t>第 ３  レース</t>
  </si>
  <si>
    <t>合計</t>
  </si>
  <si>
    <t>９月迄 累計</t>
  </si>
  <si>
    <r>
      <t>　１０月１２日・・竹生島レース</t>
    </r>
    <r>
      <rPr>
        <b/>
        <sz val="18"/>
        <rFont val="ＭＳ Ｐゴシック"/>
        <family val="3"/>
      </rPr>
      <t>（艇長会議13時ピア）</t>
    </r>
  </si>
  <si>
    <t xml:space="preserve">  １位・・ 1004点　湖族の末裔</t>
  </si>
  <si>
    <t>5位・・930点　ベラノ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</si>
</sst>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_);[Red]\(0.000\)"/>
    <numFmt numFmtId="178" formatCode="0.0_ "/>
    <numFmt numFmtId="179" formatCode="0_);[Red]\(0\)"/>
    <numFmt numFmtId="180" formatCode="0_ "/>
    <numFmt numFmtId="181" formatCode="h:mm:ss;@"/>
    <numFmt numFmtId="182" formatCode="#,##0.0;[Red]\-#,##0.0"/>
    <numFmt numFmtId="183" formatCode="h:mm;@"/>
    <numFmt numFmtId="184" formatCode="0;[Red]0"/>
    <numFmt numFmtId="185" formatCode="0.0;[Red]0.0"/>
    <numFmt numFmtId="186" formatCode="0.000;[Red]0.000"/>
    <numFmt numFmtId="187" formatCode="0.00;[Red]0.00"/>
    <numFmt numFmtId="188" formatCode="0.00_ "/>
    <numFmt numFmtId="189" formatCode="0.0000_ "/>
    <numFmt numFmtId="190" formatCode="0.00000_ "/>
    <numFmt numFmtId="191" formatCode="0.0000;[Red]0.0000"/>
    <numFmt numFmtId="192" formatCode="[$-F800]dddd\,\ mmmm\ dd\,\ yyyy"/>
    <numFmt numFmtId="193" formatCode="m&quot;月&quot;d&quot;日&quot;;@"/>
    <numFmt numFmtId="194" formatCode="0.000000_ "/>
    <numFmt numFmtId="195" formatCode="[$-F400]h:mm:ss\ AM/PM"/>
    <numFmt numFmtId="196" formatCode="0.0000000_ "/>
    <numFmt numFmtId="197" formatCode="0.00000000_ "/>
    <numFmt numFmtId="198" formatCode="0.0_);[Red]\(0.0\)"/>
    <numFmt numFmtId="199" formatCode="0.00_);[Red]\(0.00\)"/>
    <numFmt numFmtId="200" formatCode="0.0000_);[Red]\(0.0000\)"/>
    <numFmt numFmtId="201" formatCode="0.00000_);[Red]\(0.00000\)"/>
    <numFmt numFmtId="202" formatCode="0.000000_);[Red]\(0.000000\)"/>
    <numFmt numFmtId="203" formatCode="0.0000000_);[Red]\(0.0000000\)"/>
    <numFmt numFmtId="204" formatCode="0;_"/>
    <numFmt numFmtId="205" formatCode="0;_䰀"/>
    <numFmt numFmtId="206" formatCode="0.0;_䰀"/>
    <numFmt numFmtId="207" formatCode="0_);\(0\)"/>
    <numFmt numFmtId="208" formatCode="0.0_);\(0.0\)"/>
    <numFmt numFmtId="209" formatCode="0.00_);\(0.00\)"/>
    <numFmt numFmtId="210" formatCode="0.000_);\(0.000\)"/>
    <numFmt numFmtId="211" formatCode="0.00000;[Red]0.00000"/>
    <numFmt numFmtId="212" formatCode="0.E+00"/>
  </numFmts>
  <fonts count="95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6"/>
      <name val="ＭＳ Ｐゴシック"/>
      <family val="3"/>
    </font>
    <font>
      <sz val="18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sz val="36"/>
      <name val="HG創英角ﾎﾟｯﾌﾟ体"/>
      <family val="3"/>
    </font>
    <font>
      <sz val="22"/>
      <name val="ＭＳ Ｐゴシック"/>
      <family val="3"/>
    </font>
    <font>
      <b/>
      <sz val="22"/>
      <name val="ＭＳ Ｐゴシック"/>
      <family val="3"/>
    </font>
    <font>
      <sz val="48"/>
      <name val="HG創英角ﾎﾟｯﾌﾟ体"/>
      <family val="3"/>
    </font>
    <font>
      <sz val="24"/>
      <name val="HG創英角ﾎﾟｯﾌﾟ体"/>
      <family val="3"/>
    </font>
    <font>
      <sz val="22"/>
      <color indexed="12"/>
      <name val="HGS創英角ｺﾞｼｯｸUB"/>
      <family val="3"/>
    </font>
    <font>
      <sz val="26"/>
      <name val="HG創英角ﾎﾟｯﾌﾟ体"/>
      <family val="3"/>
    </font>
    <font>
      <sz val="11"/>
      <name val="HG創英角ﾎﾟｯﾌﾟ体"/>
      <family val="3"/>
    </font>
    <font>
      <sz val="16"/>
      <name val="HG創英角ﾎﾟｯﾌﾟ体"/>
      <family val="3"/>
    </font>
    <font>
      <sz val="18"/>
      <name val="HGS創英角ｺﾞｼｯｸUB"/>
      <family val="3"/>
    </font>
    <font>
      <sz val="22"/>
      <name val="HG創英角ﾎﾟｯﾌﾟ体"/>
      <family val="3"/>
    </font>
    <font>
      <b/>
      <u val="single"/>
      <sz val="24"/>
      <color indexed="12"/>
      <name val="HG創英角ﾎﾟｯﾌﾟ体"/>
      <family val="3"/>
    </font>
    <font>
      <sz val="36"/>
      <color indexed="12"/>
      <name val="HG創英角ﾎﾟｯﾌﾟ体"/>
      <family val="3"/>
    </font>
    <font>
      <sz val="14"/>
      <name val="HG創英角ﾎﾟｯﾌﾟ体"/>
      <family val="3"/>
    </font>
    <font>
      <sz val="10"/>
      <name val="HG創英角ﾎﾟｯﾌﾟ体"/>
      <family val="3"/>
    </font>
    <font>
      <b/>
      <sz val="24"/>
      <name val="ＭＳ Ｐゴシック"/>
      <family val="3"/>
    </font>
    <font>
      <sz val="28"/>
      <name val="ＭＳ Ｐゴシック"/>
      <family val="3"/>
    </font>
    <font>
      <sz val="28"/>
      <name val="HG創英角ﾎﾟｯﾌﾟ体"/>
      <family val="3"/>
    </font>
    <font>
      <sz val="20"/>
      <name val="HG創英角ﾎﾟｯﾌﾟ体"/>
      <family val="3"/>
    </font>
    <font>
      <sz val="20"/>
      <color indexed="10"/>
      <name val="HG創英角ﾎﾟｯﾌﾟ体"/>
      <family val="3"/>
    </font>
    <font>
      <sz val="26"/>
      <name val="ＭＳ Ｐゴシック"/>
      <family val="3"/>
    </font>
    <font>
      <sz val="24"/>
      <name val="ＭＳ Ｐゴシック"/>
      <family val="3"/>
    </font>
    <font>
      <u val="single"/>
      <sz val="26"/>
      <name val="HG創英角ﾎﾟｯﾌﾟ体"/>
      <family val="3"/>
    </font>
    <font>
      <b/>
      <u val="single"/>
      <sz val="26"/>
      <name val="ＭＳ Ｐゴシック"/>
      <family val="3"/>
    </font>
    <font>
      <b/>
      <u val="single"/>
      <sz val="20"/>
      <name val="ＭＳ Ｐゴシック"/>
      <family val="3"/>
    </font>
    <font>
      <u val="single"/>
      <sz val="22"/>
      <name val="HGS創英角ｺﾞｼｯｸUB"/>
      <family val="3"/>
    </font>
    <font>
      <u val="single"/>
      <sz val="22"/>
      <name val="ＭＳ Ｐゴシック"/>
      <family val="3"/>
    </font>
    <font>
      <sz val="22"/>
      <name val="HGS創英角ｺﾞｼｯｸUB"/>
      <family val="3"/>
    </font>
    <font>
      <sz val="28"/>
      <color indexed="10"/>
      <name val="HG創英角ﾎﾟｯﾌﾟ体"/>
      <family val="3"/>
    </font>
    <font>
      <b/>
      <sz val="24"/>
      <name val="HG創英角ﾎﾟｯﾌﾟ体"/>
      <family val="3"/>
    </font>
    <font>
      <b/>
      <sz val="72"/>
      <name val="HG創英角ﾎﾟｯﾌﾟ体"/>
      <family val="3"/>
    </font>
    <font>
      <b/>
      <sz val="28"/>
      <name val="HG創英角ﾎﾟｯﾌﾟ体"/>
      <family val="3"/>
    </font>
    <font>
      <b/>
      <sz val="48"/>
      <name val="HG創英角ﾎﾟｯﾌﾟ体"/>
      <family val="3"/>
    </font>
    <font>
      <sz val="36"/>
      <color indexed="10"/>
      <name val="HG創英角ﾎﾟｯﾌﾟ体"/>
      <family val="3"/>
    </font>
    <font>
      <b/>
      <sz val="26"/>
      <name val="ＭＳ Ｐゴシック"/>
      <family val="3"/>
    </font>
    <font>
      <sz val="20"/>
      <color indexed="62"/>
      <name val="HG創英角ｺﾞｼｯｸUB"/>
      <family val="3"/>
    </font>
    <font>
      <b/>
      <sz val="20"/>
      <color indexed="10"/>
      <name val="ＭＳ Ｐゴシック"/>
      <family val="3"/>
    </font>
    <font>
      <b/>
      <sz val="28"/>
      <name val="ＭＳ Ｐゴシック"/>
      <family val="3"/>
    </font>
    <font>
      <b/>
      <u val="single"/>
      <sz val="28"/>
      <name val="HG創英角ﾎﾟｯﾌﾟ体"/>
      <family val="3"/>
    </font>
    <font>
      <sz val="18"/>
      <name val="HG創英角ﾎﾟｯﾌﾟ体"/>
      <family val="3"/>
    </font>
    <font>
      <b/>
      <sz val="22"/>
      <name val="HG創英角ﾎﾟｯﾌﾟ体"/>
      <family val="3"/>
    </font>
    <font>
      <b/>
      <u val="single"/>
      <sz val="2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b/>
      <sz val="26"/>
      <name val="HG創英角ﾎﾟｯﾌﾟ体"/>
      <family val="3"/>
    </font>
    <font>
      <b/>
      <sz val="36"/>
      <name val="ＭＳ Ｐゴシック"/>
      <family val="3"/>
    </font>
    <font>
      <b/>
      <sz val="11"/>
      <name val="ＭＳ Ｐゴシック"/>
      <family val="0"/>
    </font>
    <font>
      <b/>
      <sz val="20"/>
      <name val="HG創英角ﾎﾟｯﾌﾟ体"/>
      <family val="3"/>
    </font>
    <font>
      <b/>
      <sz val="16"/>
      <name val="HG創英角ﾎﾟｯﾌﾟ体"/>
      <family val="3"/>
    </font>
    <font>
      <b/>
      <sz val="20"/>
      <color indexed="12"/>
      <name val="ＭＳ Ｐゴシック"/>
      <family val="3"/>
    </font>
    <font>
      <sz val="36"/>
      <name val="ＭＳ Ｐゴシック"/>
      <family val="3"/>
    </font>
    <font>
      <b/>
      <u val="single"/>
      <sz val="28"/>
      <name val="HG創英角ｺﾞｼｯｸUB"/>
      <family val="3"/>
    </font>
    <font>
      <b/>
      <sz val="36"/>
      <color indexed="10"/>
      <name val="HG創英角ﾎﾟｯﾌﾟ体"/>
      <family val="3"/>
    </font>
    <font>
      <b/>
      <sz val="11"/>
      <name val="HG創英角ﾎﾟｯﾌﾟ体"/>
      <family val="3"/>
    </font>
    <font>
      <b/>
      <sz val="48"/>
      <color indexed="10"/>
      <name val="HG創英角ﾎﾟｯﾌﾟ体"/>
      <family val="3"/>
    </font>
    <font>
      <b/>
      <sz val="16"/>
      <name val="ＭＳ Ｐゴシック"/>
      <family val="3"/>
    </font>
    <font>
      <b/>
      <sz val="26"/>
      <color indexed="10"/>
      <name val="ＭＳ Ｐゴシック"/>
      <family val="3"/>
    </font>
    <font>
      <b/>
      <sz val="24"/>
      <color indexed="16"/>
      <name val="HG創英角ﾎﾟｯﾌﾟ体"/>
      <family val="3"/>
    </font>
    <font>
      <b/>
      <sz val="48"/>
      <color indexed="16"/>
      <name val="HG創英角ﾎﾟｯﾌﾟ体"/>
      <family val="3"/>
    </font>
    <font>
      <b/>
      <sz val="28"/>
      <color indexed="16"/>
      <name val="HG創英角ﾎﾟｯﾌﾟ体"/>
      <family val="3"/>
    </font>
    <font>
      <u val="single"/>
      <sz val="28"/>
      <name val="HG創英角ﾎﾟｯﾌﾟ体"/>
      <family val="3"/>
    </font>
    <font>
      <b/>
      <u val="single"/>
      <sz val="24"/>
      <name val="ＭＳ Ｐゴシック"/>
      <family val="3"/>
    </font>
    <font>
      <b/>
      <u val="single"/>
      <sz val="24"/>
      <name val="HG創英角ﾎﾟｯﾌﾟ体"/>
      <family val="3"/>
    </font>
    <font>
      <sz val="22"/>
      <name val="HG創英角ｺﾞｼｯｸUB"/>
      <family val="3"/>
    </font>
    <font>
      <b/>
      <sz val="28"/>
      <color indexed="10"/>
      <name val="HG創英角ｺﾞｼｯｸUB"/>
      <family val="3"/>
    </font>
    <font>
      <b/>
      <sz val="72"/>
      <color indexed="13"/>
      <name val="HG創英角ﾎﾟｯﾌﾟ体"/>
      <family val="3"/>
    </font>
    <font>
      <b/>
      <sz val="28"/>
      <color indexed="13"/>
      <name val="HG創英角ﾎﾟｯﾌﾟ体"/>
      <family val="3"/>
    </font>
    <font>
      <b/>
      <sz val="48"/>
      <color indexed="13"/>
      <name val="HG創英角ﾎﾟｯﾌﾟ体"/>
      <family val="3"/>
    </font>
    <font>
      <b/>
      <sz val="18"/>
      <color indexed="13"/>
      <name val="ＭＳ Ｐゴシック"/>
      <family val="3"/>
    </font>
    <font>
      <b/>
      <sz val="22"/>
      <color indexed="13"/>
      <name val="ＭＳ Ｐゴシック"/>
      <family val="3"/>
    </font>
    <font>
      <b/>
      <sz val="20"/>
      <color indexed="13"/>
      <name val="ＭＳ Ｐゴシック"/>
      <family val="3"/>
    </font>
    <font>
      <sz val="14"/>
      <name val="ＭＳ Ｐゴシック"/>
      <family val="3"/>
    </font>
    <font>
      <sz val="28"/>
      <name val="HG創英角ｺﾞｼｯｸUB"/>
      <family val="3"/>
    </font>
    <font>
      <sz val="26"/>
      <name val="HG創英角ｺﾞｼｯｸUB"/>
      <family val="3"/>
    </font>
    <font>
      <b/>
      <sz val="14"/>
      <name val="HG創英角ﾎﾟｯﾌﾟ体"/>
      <family val="3"/>
    </font>
    <font>
      <b/>
      <sz val="36"/>
      <name val="HG創英角ﾎﾟｯﾌﾟ体"/>
      <family val="3"/>
    </font>
    <font>
      <b/>
      <sz val="24"/>
      <color indexed="10"/>
      <name val="ＭＳ Ｐゴシック"/>
      <family val="3"/>
    </font>
    <font>
      <sz val="36"/>
      <name val="HG創英角ｺﾞｼｯｸUB"/>
      <family val="3"/>
    </font>
    <font>
      <sz val="24"/>
      <color indexed="10"/>
      <name val="HG創英角ﾎﾟｯﾌﾟ体"/>
      <family val="3"/>
    </font>
    <font>
      <u val="single"/>
      <sz val="26"/>
      <name val="ＭＳ Ｐゴシック"/>
      <family val="3"/>
    </font>
    <font>
      <sz val="24"/>
      <color indexed="10"/>
      <name val="ＭＳ Ｐゴシック"/>
      <family val="3"/>
    </font>
    <font>
      <sz val="20"/>
      <name val="HG創英角ｺﾞｼｯｸUB"/>
      <family val="3"/>
    </font>
    <font>
      <b/>
      <sz val="14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gray125">
        <fgColor indexed="8"/>
        <bgColor indexed="13"/>
      </patternFill>
    </fill>
  </fills>
  <borders count="230">
    <border>
      <left/>
      <right/>
      <top/>
      <bottom/>
      <diagonal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ashed"/>
    </border>
    <border>
      <left style="thin"/>
      <right style="medium"/>
      <top style="dashed"/>
      <bottom>
        <color indexed="63"/>
      </bottom>
    </border>
    <border>
      <left style="thin"/>
      <right style="medium"/>
      <top style="dotted"/>
      <bottom style="dash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medium"/>
      <top style="dotted"/>
      <bottom style="dotted"/>
    </border>
    <border>
      <left style="thin"/>
      <right>
        <color indexed="63"/>
      </right>
      <top style="medium"/>
      <bottom style="dotted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medium"/>
      <right style="thin"/>
      <top style="medium"/>
      <bottom style="dotted"/>
    </border>
    <border>
      <left style="thin"/>
      <right style="hair"/>
      <top style="medium"/>
      <bottom style="dotted"/>
    </border>
    <border>
      <left style="hair"/>
      <right style="hair"/>
      <top style="medium"/>
      <bottom style="dotted"/>
    </border>
    <border>
      <left style="hair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medium"/>
      <right style="medium"/>
      <top style="medium"/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thin"/>
      <top style="medium"/>
      <bottom style="dotted"/>
    </border>
    <border>
      <left style="thin"/>
      <right style="thick"/>
      <top style="medium"/>
      <bottom>
        <color indexed="63"/>
      </bottom>
    </border>
    <border>
      <left style="thick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thin"/>
      <top style="dotted"/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ck"/>
      <right style="thin"/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ck"/>
      <right style="thin"/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ck"/>
      <right style="thin"/>
      <top style="dotted"/>
      <bottom style="thick"/>
    </border>
    <border>
      <left style="thin"/>
      <right>
        <color indexed="63"/>
      </right>
      <top style="dotted"/>
      <bottom style="thick"/>
    </border>
    <border>
      <left style="dotted"/>
      <right style="dotted"/>
      <top style="dotted"/>
      <bottom style="thick"/>
    </border>
    <border>
      <left>
        <color indexed="63"/>
      </left>
      <right style="thin"/>
      <top style="dotted"/>
      <bottom style="thick"/>
    </border>
    <border>
      <left style="thin"/>
      <right style="thin"/>
      <top style="dotted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 style="medium"/>
      <bottom style="dotted"/>
    </border>
    <border>
      <left style="thin"/>
      <right style="thick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 style="dotted"/>
      <bottom style="thick"/>
    </border>
    <border>
      <left style="thin"/>
      <right style="thick"/>
      <top style="dotted"/>
      <bottom style="thick"/>
    </border>
    <border>
      <left style="medium"/>
      <right style="thin"/>
      <top style="dotted"/>
      <bottom style="thick"/>
    </border>
    <border>
      <left style="thin"/>
      <right style="dotted"/>
      <top style="dotted"/>
      <bottom style="thick"/>
    </border>
    <border>
      <left style="dotted"/>
      <right style="thin"/>
      <top style="dotted"/>
      <bottom style="thick"/>
    </border>
    <border>
      <left style="medium"/>
      <right style="medium"/>
      <top style="dotted"/>
      <bottom style="medium"/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dotted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dotted"/>
      <bottom style="dotted"/>
    </border>
    <border>
      <left style="thin"/>
      <right style="thick"/>
      <top style="dotted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thick"/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ck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ck"/>
      <right style="thick"/>
      <top style="medium"/>
      <bottom style="dotted"/>
    </border>
    <border>
      <left style="thick"/>
      <right style="thick"/>
      <top style="dotted"/>
      <bottom style="dotted"/>
    </border>
    <border>
      <left style="thick"/>
      <right style="thick"/>
      <top style="dotted"/>
      <bottom style="thick"/>
    </border>
    <border>
      <left style="thick"/>
      <right>
        <color indexed="63"/>
      </right>
      <top style="dotted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 style="dotted"/>
      <bottom style="dotted"/>
    </border>
    <border>
      <left style="thick"/>
      <right style="thick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>
        <color indexed="63"/>
      </top>
      <bottom style="thick"/>
    </border>
    <border>
      <left style="medium"/>
      <right>
        <color indexed="63"/>
      </right>
      <top style="dotted"/>
      <bottom style="thick"/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 style="thick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ck"/>
      <top style="medium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ck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thin"/>
      <top style="thick"/>
      <bottom style="thin"/>
    </border>
    <border>
      <left style="thick"/>
      <right style="thin"/>
      <top style="thick"/>
      <bottom style="dotted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9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9" fontId="6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78" fontId="6" fillId="0" borderId="3" xfId="0" applyNumberFormat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77" fontId="6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 quotePrefix="1">
      <alignment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vertical="center"/>
    </xf>
    <xf numFmtId="180" fontId="6" fillId="0" borderId="4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vertical="center"/>
    </xf>
    <xf numFmtId="180" fontId="6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12" fillId="0" borderId="0" xfId="0" applyFont="1" applyBorder="1" applyAlignment="1">
      <alignment vertical="center"/>
    </xf>
    <xf numFmtId="180" fontId="13" fillId="0" borderId="13" xfId="0" applyNumberFormat="1" applyFont="1" applyFill="1" applyBorder="1" applyAlignment="1">
      <alignment horizontal="right" vertical="center"/>
    </xf>
    <xf numFmtId="180" fontId="13" fillId="0" borderId="14" xfId="0" applyNumberFormat="1" applyFont="1" applyFill="1" applyBorder="1" applyAlignment="1">
      <alignment horizontal="right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180" fontId="13" fillId="0" borderId="17" xfId="0" applyNumberFormat="1" applyFont="1" applyFill="1" applyBorder="1" applyAlignment="1">
      <alignment horizontal="right" vertical="center"/>
    </xf>
    <xf numFmtId="0" fontId="9" fillId="2" borderId="18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176" fontId="8" fillId="0" borderId="22" xfId="0" applyNumberFormat="1" applyFont="1" applyFill="1" applyBorder="1" applyAlignment="1">
      <alignment horizontal="center" vertical="center"/>
    </xf>
    <xf numFmtId="177" fontId="8" fillId="0" borderId="22" xfId="0" applyNumberFormat="1" applyFont="1" applyFill="1" applyBorder="1" applyAlignment="1" quotePrefix="1">
      <alignment horizontal="center" vertical="center"/>
    </xf>
    <xf numFmtId="177" fontId="8" fillId="0" borderId="22" xfId="0" applyNumberFormat="1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vertical="center"/>
    </xf>
    <xf numFmtId="0" fontId="9" fillId="2" borderId="26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177" fontId="8" fillId="0" borderId="3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7" fillId="0" borderId="32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1" fillId="0" borderId="33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left" vertical="center"/>
    </xf>
    <xf numFmtId="0" fontId="22" fillId="3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180" fontId="7" fillId="0" borderId="38" xfId="0" applyNumberFormat="1" applyFont="1" applyFill="1" applyBorder="1" applyAlignment="1">
      <alignment horizontal="right" vertical="center"/>
    </xf>
    <xf numFmtId="180" fontId="7" fillId="0" borderId="38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180" fontId="13" fillId="0" borderId="39" xfId="0" applyNumberFormat="1" applyFont="1" applyFill="1" applyBorder="1" applyAlignment="1">
      <alignment horizontal="right" vertical="center"/>
    </xf>
    <xf numFmtId="180" fontId="13" fillId="0" borderId="40" xfId="0" applyNumberFormat="1" applyFont="1" applyFill="1" applyBorder="1" applyAlignment="1">
      <alignment horizontal="right" vertical="center"/>
    </xf>
    <xf numFmtId="180" fontId="13" fillId="0" borderId="41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center" vertical="center"/>
    </xf>
    <xf numFmtId="180" fontId="13" fillId="0" borderId="21" xfId="0" applyNumberFormat="1" applyFont="1" applyFill="1" applyBorder="1" applyAlignment="1">
      <alignment horizontal="right" vertical="center"/>
    </xf>
    <xf numFmtId="180" fontId="13" fillId="0" borderId="43" xfId="0" applyNumberFormat="1" applyFont="1" applyFill="1" applyBorder="1" applyAlignment="1">
      <alignment vertical="center"/>
    </xf>
    <xf numFmtId="180" fontId="13" fillId="0" borderId="36" xfId="0" applyNumberFormat="1" applyFont="1" applyFill="1" applyBorder="1" applyAlignment="1">
      <alignment horizontal="right" vertical="center"/>
    </xf>
    <xf numFmtId="180" fontId="13" fillId="0" borderId="30" xfId="0" applyNumberFormat="1" applyFont="1" applyFill="1" applyBorder="1" applyAlignment="1">
      <alignment horizontal="right" vertical="center"/>
    </xf>
    <xf numFmtId="180" fontId="13" fillId="0" borderId="44" xfId="0" applyNumberFormat="1" applyFont="1" applyFill="1" applyBorder="1" applyAlignment="1">
      <alignment horizontal="right" vertical="center"/>
    </xf>
    <xf numFmtId="180" fontId="13" fillId="0" borderId="38" xfId="0" applyNumberFormat="1" applyFont="1" applyFill="1" applyBorder="1" applyAlignment="1">
      <alignment horizontal="right" vertical="center"/>
    </xf>
    <xf numFmtId="180" fontId="13" fillId="0" borderId="45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center" vertical="center"/>
    </xf>
    <xf numFmtId="180" fontId="13" fillId="0" borderId="29" xfId="0" applyNumberFormat="1" applyFont="1" applyFill="1" applyBorder="1" applyAlignment="1">
      <alignment vertical="center"/>
    </xf>
    <xf numFmtId="180" fontId="13" fillId="0" borderId="22" xfId="0" applyNumberFormat="1" applyFont="1" applyFill="1" applyBorder="1" applyAlignment="1">
      <alignment horizontal="right" vertical="center"/>
    </xf>
    <xf numFmtId="180" fontId="13" fillId="0" borderId="14" xfId="0" applyNumberFormat="1" applyFont="1" applyFill="1" applyBorder="1" applyAlignment="1">
      <alignment horizontal="center" vertical="center"/>
    </xf>
    <xf numFmtId="180" fontId="13" fillId="0" borderId="44" xfId="0" applyNumberFormat="1" applyFont="1" applyFill="1" applyBorder="1" applyAlignment="1">
      <alignment horizontal="center" vertical="center"/>
    </xf>
    <xf numFmtId="180" fontId="13" fillId="0" borderId="45" xfId="0" applyNumberFormat="1" applyFont="1" applyFill="1" applyBorder="1" applyAlignment="1">
      <alignment horizontal="center" vertical="center"/>
    </xf>
    <xf numFmtId="180" fontId="13" fillId="0" borderId="13" xfId="0" applyNumberFormat="1" applyFont="1" applyFill="1" applyBorder="1" applyAlignment="1">
      <alignment horizontal="center" vertical="center"/>
    </xf>
    <xf numFmtId="180" fontId="13" fillId="0" borderId="29" xfId="0" applyNumberFormat="1" applyFont="1" applyFill="1" applyBorder="1" applyAlignment="1">
      <alignment horizontal="right" vertical="center"/>
    </xf>
    <xf numFmtId="0" fontId="13" fillId="0" borderId="14" xfId="0" applyFont="1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7" xfId="0" applyFont="1" applyBorder="1" applyAlignment="1">
      <alignment horizontal="right" vertical="center"/>
    </xf>
    <xf numFmtId="0" fontId="13" fillId="0" borderId="44" xfId="0" applyFont="1" applyBorder="1" applyAlignment="1">
      <alignment horizontal="right" vertical="center"/>
    </xf>
    <xf numFmtId="0" fontId="13" fillId="0" borderId="45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179" fontId="13" fillId="0" borderId="46" xfId="0" applyNumberFormat="1" applyFont="1" applyFill="1" applyBorder="1" applyAlignment="1">
      <alignment horizontal="right" vertical="center"/>
    </xf>
    <xf numFmtId="179" fontId="13" fillId="0" borderId="47" xfId="0" applyNumberFormat="1" applyFont="1" applyFill="1" applyBorder="1" applyAlignment="1">
      <alignment horizontal="right" vertical="center"/>
    </xf>
    <xf numFmtId="179" fontId="13" fillId="0" borderId="48" xfId="0" applyNumberFormat="1" applyFont="1" applyFill="1" applyBorder="1" applyAlignment="1">
      <alignment horizontal="right" vertical="center"/>
    </xf>
    <xf numFmtId="0" fontId="14" fillId="0" borderId="4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9" fillId="2" borderId="51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5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178" fontId="13" fillId="0" borderId="43" xfId="0" applyNumberFormat="1" applyFont="1" applyFill="1" applyBorder="1" applyAlignment="1">
      <alignment horizontal="center" vertical="center"/>
    </xf>
    <xf numFmtId="180" fontId="13" fillId="0" borderId="54" xfId="0" applyNumberFormat="1" applyFont="1" applyFill="1" applyBorder="1" applyAlignment="1">
      <alignment vertical="center"/>
    </xf>
    <xf numFmtId="0" fontId="9" fillId="0" borderId="21" xfId="0" applyFont="1" applyFill="1" applyBorder="1" applyAlignment="1">
      <alignment horizontal="left" vertical="center"/>
    </xf>
    <xf numFmtId="176" fontId="8" fillId="0" borderId="4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8" fontId="13" fillId="0" borderId="29" xfId="0" applyNumberFormat="1" applyFont="1" applyFill="1" applyBorder="1" applyAlignment="1">
      <alignment horizontal="center" vertical="center"/>
    </xf>
    <xf numFmtId="177" fontId="8" fillId="0" borderId="29" xfId="0" applyNumberFormat="1" applyFont="1" applyFill="1" applyBorder="1" applyAlignment="1" quotePrefix="1">
      <alignment horizontal="center" vertical="center"/>
    </xf>
    <xf numFmtId="0" fontId="9" fillId="0" borderId="17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3" fillId="0" borderId="14" xfId="0" applyFont="1" applyBorder="1" applyAlignment="1">
      <alignment horizontal="right" vertical="center"/>
    </xf>
    <xf numFmtId="180" fontId="13" fillId="0" borderId="57" xfId="0" applyNumberFormat="1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/>
    </xf>
    <xf numFmtId="0" fontId="7" fillId="0" borderId="59" xfId="0" applyFont="1" applyFill="1" applyBorder="1" applyAlignment="1">
      <alignment horizontal="left" vertical="center"/>
    </xf>
    <xf numFmtId="0" fontId="7" fillId="0" borderId="60" xfId="0" applyFont="1" applyFill="1" applyBorder="1" applyAlignment="1">
      <alignment horizontal="left" vertical="center"/>
    </xf>
    <xf numFmtId="176" fontId="8" fillId="0" borderId="60" xfId="0" applyNumberFormat="1" applyFont="1" applyFill="1" applyBorder="1" applyAlignment="1">
      <alignment horizontal="center" vertical="center"/>
    </xf>
    <xf numFmtId="180" fontId="13" fillId="0" borderId="61" xfId="0" applyNumberFormat="1" applyFont="1" applyFill="1" applyBorder="1" applyAlignment="1">
      <alignment horizontal="center" vertical="center"/>
    </xf>
    <xf numFmtId="180" fontId="7" fillId="0" borderId="62" xfId="0" applyNumberFormat="1" applyFont="1" applyFill="1" applyBorder="1" applyAlignment="1">
      <alignment horizontal="center" vertical="center"/>
    </xf>
    <xf numFmtId="180" fontId="13" fillId="0" borderId="63" xfId="0" applyNumberFormat="1" applyFont="1" applyFill="1" applyBorder="1" applyAlignment="1">
      <alignment horizontal="center" vertical="center"/>
    </xf>
    <xf numFmtId="180" fontId="13" fillId="0" borderId="64" xfId="0" applyNumberFormat="1" applyFont="1" applyFill="1" applyBorder="1" applyAlignment="1">
      <alignment horizontal="center" vertical="center"/>
    </xf>
    <xf numFmtId="180" fontId="13" fillId="0" borderId="57" xfId="0" applyNumberFormat="1" applyFont="1" applyFill="1" applyBorder="1" applyAlignment="1">
      <alignment horizontal="right" vertical="center"/>
    </xf>
    <xf numFmtId="0" fontId="9" fillId="0" borderId="59" xfId="0" applyFont="1" applyFill="1" applyBorder="1" applyAlignment="1">
      <alignment horizontal="left" vertical="center"/>
    </xf>
    <xf numFmtId="176" fontId="8" fillId="0" borderId="64" xfId="0" applyNumberFormat="1" applyFont="1" applyFill="1" applyBorder="1" applyAlignment="1">
      <alignment horizontal="center" vertical="center"/>
    </xf>
    <xf numFmtId="180" fontId="13" fillId="0" borderId="58" xfId="0" applyNumberFormat="1" applyFont="1" applyFill="1" applyBorder="1" applyAlignment="1">
      <alignment horizontal="right" vertical="center"/>
    </xf>
    <xf numFmtId="180" fontId="13" fillId="0" borderId="61" xfId="0" applyNumberFormat="1" applyFont="1" applyFill="1" applyBorder="1" applyAlignment="1">
      <alignment horizontal="right" vertical="center"/>
    </xf>
    <xf numFmtId="180" fontId="7" fillId="0" borderId="62" xfId="0" applyNumberFormat="1" applyFont="1" applyFill="1" applyBorder="1" applyAlignment="1">
      <alignment horizontal="right" vertical="center"/>
    </xf>
    <xf numFmtId="180" fontId="13" fillId="0" borderId="63" xfId="0" applyNumberFormat="1" applyFont="1" applyFill="1" applyBorder="1" applyAlignment="1">
      <alignment horizontal="right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66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9" fillId="2" borderId="69" xfId="0" applyFont="1" applyFill="1" applyBorder="1" applyAlignment="1">
      <alignment horizontal="center" vertical="center"/>
    </xf>
    <xf numFmtId="0" fontId="9" fillId="2" borderId="56" xfId="0" applyFont="1" applyFill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9" fillId="4" borderId="56" xfId="0" applyFont="1" applyFill="1" applyBorder="1" applyAlignment="1">
      <alignment horizontal="center" vertical="center"/>
    </xf>
    <xf numFmtId="0" fontId="9" fillId="2" borderId="72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9" fillId="4" borderId="27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176" fontId="32" fillId="0" borderId="30" xfId="0" applyNumberFormat="1" applyFont="1" applyFill="1" applyBorder="1" applyAlignment="1">
      <alignment horizontal="center" vertical="center"/>
    </xf>
    <xf numFmtId="180" fontId="32" fillId="0" borderId="39" xfId="0" applyNumberFormat="1" applyFont="1" applyFill="1" applyBorder="1" applyAlignment="1">
      <alignment horizontal="right" vertical="center"/>
    </xf>
    <xf numFmtId="180" fontId="32" fillId="0" borderId="40" xfId="0" applyNumberFormat="1" applyFont="1" applyFill="1" applyBorder="1" applyAlignment="1">
      <alignment horizontal="right" vertical="center"/>
    </xf>
    <xf numFmtId="180" fontId="32" fillId="0" borderId="41" xfId="0" applyNumberFormat="1" applyFont="1" applyFill="1" applyBorder="1" applyAlignment="1">
      <alignment horizontal="right" vertical="center"/>
    </xf>
    <xf numFmtId="180" fontId="32" fillId="0" borderId="42" xfId="0" applyNumberFormat="1" applyFont="1" applyFill="1" applyBorder="1" applyAlignment="1">
      <alignment horizontal="right" vertical="center"/>
    </xf>
    <xf numFmtId="178" fontId="32" fillId="0" borderId="21" xfId="0" applyNumberFormat="1" applyFont="1" applyFill="1" applyBorder="1" applyAlignment="1">
      <alignment horizontal="center" vertical="center"/>
    </xf>
    <xf numFmtId="180" fontId="32" fillId="5" borderId="21" xfId="0" applyNumberFormat="1" applyFont="1" applyFill="1" applyBorder="1" applyAlignment="1">
      <alignment horizontal="left" vertical="center"/>
    </xf>
    <xf numFmtId="180" fontId="32" fillId="0" borderId="43" xfId="0" applyNumberFormat="1" applyFont="1" applyFill="1" applyBorder="1" applyAlignment="1">
      <alignment horizontal="center" vertical="center"/>
    </xf>
    <xf numFmtId="179" fontId="32" fillId="0" borderId="73" xfId="0" applyNumberFormat="1" applyFont="1" applyFill="1" applyBorder="1" applyAlignment="1">
      <alignment horizontal="center" vertical="center"/>
    </xf>
    <xf numFmtId="180" fontId="33" fillId="0" borderId="7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/>
    </xf>
    <xf numFmtId="176" fontId="32" fillId="0" borderId="22" xfId="0" applyNumberFormat="1" applyFont="1" applyFill="1" applyBorder="1" applyAlignment="1">
      <alignment horizontal="center" vertical="center"/>
    </xf>
    <xf numFmtId="180" fontId="32" fillId="0" borderId="14" xfId="0" applyNumberFormat="1" applyFont="1" applyFill="1" applyBorder="1" applyAlignment="1">
      <alignment horizontal="right" vertical="center"/>
    </xf>
    <xf numFmtId="180" fontId="32" fillId="0" borderId="44" xfId="0" applyNumberFormat="1" applyFont="1" applyFill="1" applyBorder="1" applyAlignment="1">
      <alignment horizontal="right" vertical="center"/>
    </xf>
    <xf numFmtId="180" fontId="32" fillId="0" borderId="38" xfId="0" applyNumberFormat="1" applyFont="1" applyFill="1" applyBorder="1" applyAlignment="1">
      <alignment horizontal="right" vertical="center"/>
    </xf>
    <xf numFmtId="180" fontId="32" fillId="0" borderId="45" xfId="0" applyNumberFormat="1" applyFont="1" applyFill="1" applyBorder="1" applyAlignment="1">
      <alignment horizontal="right" vertical="center"/>
    </xf>
    <xf numFmtId="0" fontId="9" fillId="2" borderId="75" xfId="0" applyFont="1" applyFill="1" applyBorder="1" applyAlignment="1">
      <alignment horizontal="center" vertical="center"/>
    </xf>
    <xf numFmtId="178" fontId="32" fillId="0" borderId="13" xfId="0" applyNumberFormat="1" applyFont="1" applyFill="1" applyBorder="1" applyAlignment="1">
      <alignment horizontal="center" vertical="center"/>
    </xf>
    <xf numFmtId="180" fontId="32" fillId="5" borderId="13" xfId="0" applyNumberFormat="1" applyFont="1" applyFill="1" applyBorder="1" applyAlignment="1">
      <alignment horizontal="left" vertical="center"/>
    </xf>
    <xf numFmtId="180" fontId="32" fillId="0" borderId="29" xfId="0" applyNumberFormat="1" applyFont="1" applyFill="1" applyBorder="1" applyAlignment="1">
      <alignment horizontal="center" vertical="center"/>
    </xf>
    <xf numFmtId="179" fontId="32" fillId="0" borderId="14" xfId="0" applyNumberFormat="1" applyFont="1" applyFill="1" applyBorder="1" applyAlignment="1">
      <alignment horizontal="center" vertical="center"/>
    </xf>
    <xf numFmtId="180" fontId="33" fillId="0" borderId="29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vertical="center"/>
    </xf>
    <xf numFmtId="180" fontId="32" fillId="5" borderId="13" xfId="0" applyNumberFormat="1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77" fontId="32" fillId="0" borderId="22" xfId="0" applyNumberFormat="1" applyFont="1" applyFill="1" applyBorder="1" applyAlignment="1">
      <alignment horizontal="center" vertical="center"/>
    </xf>
    <xf numFmtId="180" fontId="32" fillId="0" borderId="13" xfId="0" applyNumberFormat="1" applyFont="1" applyFill="1" applyBorder="1" applyAlignment="1">
      <alignment vertical="center"/>
    </xf>
    <xf numFmtId="180" fontId="32" fillId="0" borderId="13" xfId="0" applyNumberFormat="1" applyFont="1" applyFill="1" applyBorder="1" applyAlignment="1">
      <alignment horizontal="left" vertical="center"/>
    </xf>
    <xf numFmtId="0" fontId="14" fillId="0" borderId="37" xfId="0" applyFont="1" applyFill="1" applyBorder="1" applyAlignment="1">
      <alignment vertical="center"/>
    </xf>
    <xf numFmtId="0" fontId="14" fillId="0" borderId="37" xfId="0" applyFont="1" applyFill="1" applyBorder="1" applyAlignment="1">
      <alignment horizontal="left" vertical="center"/>
    </xf>
    <xf numFmtId="176" fontId="32" fillId="0" borderId="29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left" vertical="center"/>
    </xf>
    <xf numFmtId="177" fontId="32" fillId="0" borderId="29" xfId="0" applyNumberFormat="1" applyFont="1" applyFill="1" applyBorder="1" applyAlignment="1">
      <alignment horizontal="center" vertical="center"/>
    </xf>
    <xf numFmtId="177" fontId="32" fillId="0" borderId="22" xfId="0" applyNumberFormat="1" applyFont="1" applyFill="1" applyBorder="1" applyAlignment="1" quotePrefix="1">
      <alignment horizontal="center" vertical="center"/>
    </xf>
    <xf numFmtId="180" fontId="32" fillId="0" borderId="14" xfId="0" applyNumberFormat="1" applyFont="1" applyFill="1" applyBorder="1" applyAlignment="1">
      <alignment horizontal="center" vertical="center"/>
    </xf>
    <xf numFmtId="180" fontId="33" fillId="0" borderId="38" xfId="0" applyNumberFormat="1" applyFont="1" applyFill="1" applyBorder="1" applyAlignment="1">
      <alignment horizontal="right" vertical="center"/>
    </xf>
    <xf numFmtId="0" fontId="32" fillId="0" borderId="14" xfId="0" applyFont="1" applyFill="1" applyBorder="1" applyAlignment="1">
      <alignment vertical="center"/>
    </xf>
    <xf numFmtId="0" fontId="32" fillId="0" borderId="44" xfId="0" applyFont="1" applyFill="1" applyBorder="1" applyAlignment="1">
      <alignment horizontal="right" vertical="center"/>
    </xf>
    <xf numFmtId="0" fontId="32" fillId="0" borderId="45" xfId="0" applyFont="1" applyFill="1" applyBorder="1" applyAlignment="1">
      <alignment horizontal="right" vertical="center"/>
    </xf>
    <xf numFmtId="0" fontId="14" fillId="5" borderId="15" xfId="0" applyFont="1" applyFill="1" applyBorder="1" applyAlignment="1">
      <alignment horizontal="center" vertical="center"/>
    </xf>
    <xf numFmtId="0" fontId="18" fillId="5" borderId="76" xfId="0" applyFont="1" applyFill="1" applyBorder="1" applyAlignment="1">
      <alignment horizontal="center" vertical="center"/>
    </xf>
    <xf numFmtId="0" fontId="18" fillId="5" borderId="77" xfId="0" applyFont="1" applyFill="1" applyBorder="1" applyAlignment="1">
      <alignment horizontal="center" vertical="center"/>
    </xf>
    <xf numFmtId="0" fontId="18" fillId="5" borderId="78" xfId="0" applyFont="1" applyFill="1" applyBorder="1" applyAlignment="1">
      <alignment horizontal="center" vertical="center"/>
    </xf>
    <xf numFmtId="0" fontId="14" fillId="5" borderId="3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48" fillId="0" borderId="32" xfId="0" applyFont="1" applyBorder="1" applyAlignment="1">
      <alignment vertical="center"/>
    </xf>
    <xf numFmtId="0" fontId="9" fillId="4" borderId="79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5" borderId="81" xfId="0" applyFont="1" applyFill="1" applyBorder="1" applyAlignment="1">
      <alignment horizontal="right" vertical="center"/>
    </xf>
    <xf numFmtId="0" fontId="9" fillId="5" borderId="82" xfId="0" applyFont="1" applyFill="1" applyBorder="1" applyAlignment="1">
      <alignment horizontal="center" vertical="center"/>
    </xf>
    <xf numFmtId="0" fontId="9" fillId="5" borderId="80" xfId="0" applyFont="1" applyFill="1" applyBorder="1" applyAlignment="1">
      <alignment horizontal="center" vertical="center"/>
    </xf>
    <xf numFmtId="0" fontId="9" fillId="5" borderId="83" xfId="0" applyFont="1" applyFill="1" applyBorder="1" applyAlignment="1">
      <alignment horizontal="center" vertical="center"/>
    </xf>
    <xf numFmtId="0" fontId="9" fillId="5" borderId="84" xfId="0" applyFont="1" applyFill="1" applyBorder="1" applyAlignment="1">
      <alignment horizontal="center" vertical="center"/>
    </xf>
    <xf numFmtId="0" fontId="9" fillId="2" borderId="81" xfId="0" applyFont="1" applyFill="1" applyBorder="1" applyAlignment="1">
      <alignment horizontal="right" vertical="center"/>
    </xf>
    <xf numFmtId="0" fontId="27" fillId="2" borderId="85" xfId="0" applyFont="1" applyFill="1" applyBorder="1" applyAlignment="1">
      <alignment horizontal="center" vertical="center"/>
    </xf>
    <xf numFmtId="0" fontId="9" fillId="2" borderId="82" xfId="0" applyFont="1" applyFill="1" applyBorder="1" applyAlignment="1">
      <alignment horizontal="center" vertical="center"/>
    </xf>
    <xf numFmtId="0" fontId="9" fillId="2" borderId="80" xfId="0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9" fillId="4" borderId="88" xfId="0" applyFont="1" applyFill="1" applyBorder="1" applyAlignment="1">
      <alignment horizontal="center" vertical="center"/>
    </xf>
    <xf numFmtId="0" fontId="9" fillId="4" borderId="89" xfId="0" applyFont="1" applyFill="1" applyBorder="1" applyAlignment="1">
      <alignment horizontal="center" vertical="center"/>
    </xf>
    <xf numFmtId="0" fontId="46" fillId="0" borderId="69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left" vertical="center"/>
    </xf>
    <xf numFmtId="0" fontId="14" fillId="0" borderId="36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center" vertical="center"/>
    </xf>
    <xf numFmtId="177" fontId="33" fillId="0" borderId="30" xfId="0" applyNumberFormat="1" applyFont="1" applyFill="1" applyBorder="1" applyAlignment="1">
      <alignment horizontal="center" vertical="center"/>
    </xf>
    <xf numFmtId="180" fontId="32" fillId="6" borderId="90" xfId="0" applyNumberFormat="1" applyFont="1" applyFill="1" applyBorder="1" applyAlignment="1">
      <alignment horizontal="center" vertical="center"/>
    </xf>
    <xf numFmtId="180" fontId="32" fillId="6" borderId="91" xfId="0" applyNumberFormat="1" applyFont="1" applyFill="1" applyBorder="1" applyAlignment="1">
      <alignment horizontal="right" vertical="center"/>
    </xf>
    <xf numFmtId="180" fontId="32" fillId="6" borderId="92" xfId="0" applyNumberFormat="1" applyFont="1" applyFill="1" applyBorder="1" applyAlignment="1">
      <alignment horizontal="right" vertical="center"/>
    </xf>
    <xf numFmtId="180" fontId="32" fillId="6" borderId="93" xfId="0" applyNumberFormat="1" applyFont="1" applyFill="1" applyBorder="1" applyAlignment="1">
      <alignment horizontal="right" vertical="center"/>
    </xf>
    <xf numFmtId="178" fontId="32" fillId="6" borderId="21" xfId="0" applyNumberFormat="1" applyFont="1" applyFill="1" applyBorder="1" applyAlignment="1">
      <alignment horizontal="right" vertical="center"/>
    </xf>
    <xf numFmtId="180" fontId="32" fillId="6" borderId="21" xfId="0" applyNumberFormat="1" applyFont="1" applyFill="1" applyBorder="1" applyAlignment="1">
      <alignment horizontal="right" vertical="center"/>
    </xf>
    <xf numFmtId="180" fontId="32" fillId="6" borderId="51" xfId="0" applyNumberFormat="1" applyFont="1" applyFill="1" applyBorder="1" applyAlignment="1">
      <alignment horizontal="center" vertical="center"/>
    </xf>
    <xf numFmtId="180" fontId="32" fillId="6" borderId="94" xfId="0" applyNumberFormat="1" applyFont="1" applyFill="1" applyBorder="1" applyAlignment="1">
      <alignment horizontal="center" vertical="center"/>
    </xf>
    <xf numFmtId="180" fontId="32" fillId="6" borderId="71" xfId="0" applyNumberFormat="1" applyFont="1" applyFill="1" applyBorder="1" applyAlignment="1">
      <alignment horizontal="center" vertical="center"/>
    </xf>
    <xf numFmtId="180" fontId="32" fillId="6" borderId="21" xfId="0" applyNumberFormat="1" applyFont="1" applyFill="1" applyBorder="1" applyAlignment="1">
      <alignment horizontal="center" vertical="center"/>
    </xf>
    <xf numFmtId="180" fontId="46" fillId="6" borderId="30" xfId="0" applyNumberFormat="1" applyFont="1" applyFill="1" applyBorder="1" applyAlignment="1">
      <alignment horizontal="right" vertical="center"/>
    </xf>
    <xf numFmtId="180" fontId="32" fillId="0" borderId="39" xfId="0" applyNumberFormat="1" applyFont="1" applyBorder="1" applyAlignment="1">
      <alignment horizontal="center" vertical="center"/>
    </xf>
    <xf numFmtId="180" fontId="32" fillId="0" borderId="43" xfId="0" applyNumberFormat="1" applyFont="1" applyFill="1" applyBorder="1" applyAlignment="1">
      <alignment horizontal="right" vertical="center"/>
    </xf>
    <xf numFmtId="0" fontId="49" fillId="0" borderId="55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176" fontId="33" fillId="0" borderId="22" xfId="0" applyNumberFormat="1" applyFont="1" applyFill="1" applyBorder="1" applyAlignment="1">
      <alignment horizontal="center" vertical="center"/>
    </xf>
    <xf numFmtId="180" fontId="32" fillId="6" borderId="95" xfId="0" applyNumberFormat="1" applyFont="1" applyFill="1" applyBorder="1" applyAlignment="1">
      <alignment horizontal="center" vertical="center"/>
    </xf>
    <xf numFmtId="180" fontId="32" fillId="6" borderId="96" xfId="0" applyNumberFormat="1" applyFont="1" applyFill="1" applyBorder="1" applyAlignment="1">
      <alignment horizontal="right" vertical="center"/>
    </xf>
    <xf numFmtId="180" fontId="32" fillId="6" borderId="97" xfId="0" applyNumberFormat="1" applyFont="1" applyFill="1" applyBorder="1" applyAlignment="1">
      <alignment horizontal="right" vertical="center"/>
    </xf>
    <xf numFmtId="180" fontId="32" fillId="6" borderId="98" xfId="0" applyNumberFormat="1" applyFont="1" applyFill="1" applyBorder="1" applyAlignment="1">
      <alignment horizontal="right" vertical="center"/>
    </xf>
    <xf numFmtId="178" fontId="32" fillId="6" borderId="13" xfId="0" applyNumberFormat="1" applyFont="1" applyFill="1" applyBorder="1" applyAlignment="1">
      <alignment horizontal="right" vertical="center"/>
    </xf>
    <xf numFmtId="180" fontId="32" fillId="6" borderId="13" xfId="0" applyNumberFormat="1" applyFont="1" applyFill="1" applyBorder="1" applyAlignment="1">
      <alignment horizontal="right" vertical="center"/>
    </xf>
    <xf numFmtId="180" fontId="32" fillId="6" borderId="9" xfId="0" applyNumberFormat="1" applyFont="1" applyFill="1" applyBorder="1" applyAlignment="1">
      <alignment horizontal="center" vertical="center"/>
    </xf>
    <xf numFmtId="180" fontId="32" fillId="6" borderId="99" xfId="0" applyNumberFormat="1" applyFont="1" applyFill="1" applyBorder="1" applyAlignment="1">
      <alignment horizontal="center" vertical="center"/>
    </xf>
    <xf numFmtId="180" fontId="46" fillId="6" borderId="87" xfId="0" applyNumberFormat="1" applyFont="1" applyFill="1" applyBorder="1" applyAlignment="1">
      <alignment horizontal="center" vertical="center"/>
    </xf>
    <xf numFmtId="180" fontId="32" fillId="6" borderId="13" xfId="0" applyNumberFormat="1" applyFont="1" applyFill="1" applyBorder="1" applyAlignment="1">
      <alignment horizontal="center" vertical="center"/>
    </xf>
    <xf numFmtId="180" fontId="46" fillId="6" borderId="22" xfId="0" applyNumberFormat="1" applyFont="1" applyFill="1" applyBorder="1" applyAlignment="1">
      <alignment horizontal="right" vertical="center"/>
    </xf>
    <xf numFmtId="180" fontId="32" fillId="0" borderId="14" xfId="0" applyNumberFormat="1" applyFont="1" applyBorder="1" applyAlignment="1">
      <alignment horizontal="center" vertical="center"/>
    </xf>
    <xf numFmtId="180" fontId="32" fillId="0" borderId="29" xfId="0" applyNumberFormat="1" applyFont="1" applyFill="1" applyBorder="1" applyAlignment="1">
      <alignment horizontal="right" vertical="center"/>
    </xf>
    <xf numFmtId="0" fontId="49" fillId="0" borderId="56" xfId="0" applyFont="1" applyFill="1" applyBorder="1" applyAlignment="1">
      <alignment horizontal="center" vertical="center"/>
    </xf>
    <xf numFmtId="0" fontId="14" fillId="0" borderId="70" xfId="0" applyFont="1" applyFill="1" applyBorder="1" applyAlignment="1">
      <alignment horizontal="right" vertical="center"/>
    </xf>
    <xf numFmtId="0" fontId="14" fillId="0" borderId="58" xfId="0" applyFont="1" applyFill="1" applyBorder="1" applyAlignment="1">
      <alignment horizontal="left" vertical="center"/>
    </xf>
    <xf numFmtId="0" fontId="8" fillId="0" borderId="59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center" vertical="center"/>
    </xf>
    <xf numFmtId="176" fontId="33" fillId="0" borderId="60" xfId="0" applyNumberFormat="1" applyFont="1" applyFill="1" applyBorder="1" applyAlignment="1">
      <alignment horizontal="center" vertical="center"/>
    </xf>
    <xf numFmtId="180" fontId="32" fillId="6" borderId="100" xfId="0" applyNumberFormat="1" applyFont="1" applyFill="1" applyBorder="1" applyAlignment="1">
      <alignment horizontal="center" vertical="center"/>
    </xf>
    <xf numFmtId="180" fontId="32" fillId="6" borderId="101" xfId="0" applyNumberFormat="1" applyFont="1" applyFill="1" applyBorder="1" applyAlignment="1">
      <alignment horizontal="right" vertical="center"/>
    </xf>
    <xf numFmtId="180" fontId="32" fillId="6" borderId="102" xfId="0" applyNumberFormat="1" applyFont="1" applyFill="1" applyBorder="1" applyAlignment="1">
      <alignment horizontal="right" vertical="center"/>
    </xf>
    <xf numFmtId="180" fontId="32" fillId="6" borderId="103" xfId="0" applyNumberFormat="1" applyFont="1" applyFill="1" applyBorder="1" applyAlignment="1">
      <alignment horizontal="right" vertical="center"/>
    </xf>
    <xf numFmtId="178" fontId="32" fillId="6" borderId="59" xfId="0" applyNumberFormat="1" applyFont="1" applyFill="1" applyBorder="1" applyAlignment="1">
      <alignment horizontal="right" vertical="center"/>
    </xf>
    <xf numFmtId="180" fontId="32" fillId="6" borderId="59" xfId="0" applyNumberFormat="1" applyFont="1" applyFill="1" applyBorder="1" applyAlignment="1">
      <alignment horizontal="right" vertical="center"/>
    </xf>
    <xf numFmtId="180" fontId="32" fillId="6" borderId="70" xfId="0" applyNumberFormat="1" applyFont="1" applyFill="1" applyBorder="1" applyAlignment="1">
      <alignment horizontal="center" vertical="center"/>
    </xf>
    <xf numFmtId="180" fontId="32" fillId="6" borderId="104" xfId="0" applyNumberFormat="1" applyFont="1" applyFill="1" applyBorder="1" applyAlignment="1">
      <alignment horizontal="center" vertical="center"/>
    </xf>
    <xf numFmtId="180" fontId="46" fillId="6" borderId="105" xfId="0" applyNumberFormat="1" applyFont="1" applyFill="1" applyBorder="1" applyAlignment="1">
      <alignment horizontal="center" vertical="center"/>
    </xf>
    <xf numFmtId="180" fontId="32" fillId="6" borderId="59" xfId="0" applyNumberFormat="1" applyFont="1" applyFill="1" applyBorder="1" applyAlignment="1">
      <alignment horizontal="center" vertical="center"/>
    </xf>
    <xf numFmtId="180" fontId="46" fillId="6" borderId="60" xfId="0" applyNumberFormat="1" applyFont="1" applyFill="1" applyBorder="1" applyAlignment="1">
      <alignment horizontal="right" vertical="center"/>
    </xf>
    <xf numFmtId="180" fontId="32" fillId="0" borderId="57" xfId="0" applyNumberFormat="1" applyFont="1" applyBorder="1" applyAlignment="1">
      <alignment horizontal="center" vertical="center"/>
    </xf>
    <xf numFmtId="180" fontId="32" fillId="0" borderId="64" xfId="0" applyNumberFormat="1" applyFont="1" applyFill="1" applyBorder="1" applyAlignment="1">
      <alignment horizontal="right" vertical="center"/>
    </xf>
    <xf numFmtId="0" fontId="14" fillId="0" borderId="87" xfId="0" applyFont="1" applyFill="1" applyBorder="1" applyAlignment="1">
      <alignment horizontal="left" vertical="center"/>
    </xf>
    <xf numFmtId="0" fontId="14" fillId="0" borderId="106" xfId="0" applyFont="1" applyFill="1" applyBorder="1" applyAlignment="1">
      <alignment vertical="center"/>
    </xf>
    <xf numFmtId="0" fontId="8" fillId="0" borderId="107" xfId="0" applyFont="1" applyFill="1" applyBorder="1" applyAlignment="1">
      <alignment vertical="center"/>
    </xf>
    <xf numFmtId="0" fontId="10" fillId="0" borderId="108" xfId="0" applyFont="1" applyFill="1" applyBorder="1" applyAlignment="1">
      <alignment horizontal="center" vertical="center"/>
    </xf>
    <xf numFmtId="176" fontId="33" fillId="0" borderId="108" xfId="0" applyNumberFormat="1" applyFont="1" applyFill="1" applyBorder="1" applyAlignment="1">
      <alignment horizontal="center" vertical="center"/>
    </xf>
    <xf numFmtId="180" fontId="32" fillId="0" borderId="109" xfId="0" applyNumberFormat="1" applyFont="1" applyFill="1" applyBorder="1" applyAlignment="1">
      <alignment horizontal="center" vertical="center"/>
    </xf>
    <xf numFmtId="180" fontId="32" fillId="0" borderId="110" xfId="0" applyNumberFormat="1" applyFont="1" applyFill="1" applyBorder="1" applyAlignment="1">
      <alignment horizontal="right" vertical="center"/>
    </xf>
    <xf numFmtId="180" fontId="32" fillId="0" borderId="111" xfId="0" applyNumberFormat="1" applyFont="1" applyFill="1" applyBorder="1" applyAlignment="1">
      <alignment horizontal="right" vertical="center"/>
    </xf>
    <xf numFmtId="180" fontId="32" fillId="0" borderId="112" xfId="0" applyNumberFormat="1" applyFont="1" applyFill="1" applyBorder="1" applyAlignment="1">
      <alignment horizontal="right" vertical="center"/>
    </xf>
    <xf numFmtId="178" fontId="32" fillId="6" borderId="107" xfId="0" applyNumberFormat="1" applyFont="1" applyFill="1" applyBorder="1" applyAlignment="1">
      <alignment horizontal="right" vertical="center"/>
    </xf>
    <xf numFmtId="180" fontId="32" fillId="6" borderId="107" xfId="0" applyNumberFormat="1" applyFont="1" applyFill="1" applyBorder="1" applyAlignment="1">
      <alignment horizontal="right" vertical="center"/>
    </xf>
    <xf numFmtId="180" fontId="32" fillId="0" borderId="107" xfId="0" applyNumberFormat="1" applyFont="1" applyFill="1" applyBorder="1" applyAlignment="1">
      <alignment horizontal="right" vertical="center"/>
    </xf>
    <xf numFmtId="180" fontId="32" fillId="0" borderId="9" xfId="0" applyNumberFormat="1" applyFont="1" applyFill="1" applyBorder="1" applyAlignment="1">
      <alignment horizontal="center" vertical="center"/>
    </xf>
    <xf numFmtId="180" fontId="32" fillId="0" borderId="99" xfId="0" applyNumberFormat="1" applyFont="1" applyFill="1" applyBorder="1" applyAlignment="1">
      <alignment horizontal="center" vertical="center"/>
    </xf>
    <xf numFmtId="180" fontId="46" fillId="0" borderId="87" xfId="0" applyNumberFormat="1" applyFont="1" applyFill="1" applyBorder="1" applyAlignment="1">
      <alignment horizontal="center" vertical="center"/>
    </xf>
    <xf numFmtId="180" fontId="32" fillId="6" borderId="107" xfId="0" applyNumberFormat="1" applyFont="1" applyFill="1" applyBorder="1" applyAlignment="1">
      <alignment horizontal="center" vertical="center"/>
    </xf>
    <xf numFmtId="180" fontId="46" fillId="0" borderId="108" xfId="0" applyNumberFormat="1" applyFont="1" applyFill="1" applyBorder="1" applyAlignment="1">
      <alignment horizontal="right" vertical="center"/>
    </xf>
    <xf numFmtId="180" fontId="32" fillId="0" borderId="73" xfId="0" applyNumberFormat="1" applyFont="1" applyFill="1" applyBorder="1" applyAlignment="1">
      <alignment horizontal="center" vertical="center"/>
    </xf>
    <xf numFmtId="180" fontId="32" fillId="0" borderId="74" xfId="0" applyNumberFormat="1" applyFont="1" applyFill="1" applyBorder="1" applyAlignment="1">
      <alignment horizontal="right" vertical="center"/>
    </xf>
    <xf numFmtId="177" fontId="33" fillId="0" borderId="22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13" xfId="0" applyFont="1" applyFill="1" applyBorder="1" applyAlignment="1">
      <alignment horizontal="left" vertical="center"/>
    </xf>
    <xf numFmtId="0" fontId="8" fillId="0" borderId="114" xfId="0" applyFont="1" applyFill="1" applyBorder="1" applyAlignment="1">
      <alignment horizontal="left" vertical="center"/>
    </xf>
    <xf numFmtId="0" fontId="10" fillId="0" borderId="53" xfId="0" applyFont="1" applyFill="1" applyBorder="1" applyAlignment="1">
      <alignment horizontal="center" vertical="center"/>
    </xf>
    <xf numFmtId="176" fontId="33" fillId="0" borderId="115" xfId="0" applyNumberFormat="1" applyFont="1" applyFill="1" applyBorder="1" applyAlignment="1">
      <alignment horizontal="center" vertical="center"/>
    </xf>
    <xf numFmtId="180" fontId="32" fillId="6" borderId="116" xfId="0" applyNumberFormat="1" applyFont="1" applyFill="1" applyBorder="1" applyAlignment="1">
      <alignment horizontal="center" vertical="center"/>
    </xf>
    <xf numFmtId="180" fontId="32" fillId="6" borderId="117" xfId="0" applyNumberFormat="1" applyFont="1" applyFill="1" applyBorder="1" applyAlignment="1">
      <alignment horizontal="right" vertical="center"/>
    </xf>
    <xf numFmtId="180" fontId="32" fillId="6" borderId="118" xfId="0" applyNumberFormat="1" applyFont="1" applyFill="1" applyBorder="1" applyAlignment="1">
      <alignment horizontal="right" vertical="center"/>
    </xf>
    <xf numFmtId="180" fontId="32" fillId="6" borderId="119" xfId="0" applyNumberFormat="1" applyFont="1" applyFill="1" applyBorder="1" applyAlignment="1">
      <alignment horizontal="right" vertical="center"/>
    </xf>
    <xf numFmtId="178" fontId="32" fillId="6" borderId="114" xfId="0" applyNumberFormat="1" applyFont="1" applyFill="1" applyBorder="1" applyAlignment="1">
      <alignment horizontal="right" vertical="center"/>
    </xf>
    <xf numFmtId="180" fontId="32" fillId="6" borderId="114" xfId="0" applyNumberFormat="1" applyFont="1" applyFill="1" applyBorder="1" applyAlignment="1">
      <alignment horizontal="right" vertical="center"/>
    </xf>
    <xf numFmtId="180" fontId="32" fillId="6" borderId="114" xfId="0" applyNumberFormat="1" applyFont="1" applyFill="1" applyBorder="1" applyAlignment="1">
      <alignment horizontal="center" vertical="center"/>
    </xf>
    <xf numFmtId="180" fontId="46" fillId="6" borderId="115" xfId="0" applyNumberFormat="1" applyFont="1" applyFill="1" applyBorder="1" applyAlignment="1">
      <alignment horizontal="right" vertical="center"/>
    </xf>
    <xf numFmtId="180" fontId="32" fillId="0" borderId="120" xfId="0" applyNumberFormat="1" applyFont="1" applyBorder="1" applyAlignment="1">
      <alignment horizontal="center" vertical="center"/>
    </xf>
    <xf numFmtId="180" fontId="32" fillId="0" borderId="121" xfId="0" applyNumberFormat="1" applyFont="1" applyFill="1" applyBorder="1" applyAlignment="1">
      <alignment horizontal="right" vertical="center"/>
    </xf>
    <xf numFmtId="0" fontId="49" fillId="0" borderId="69" xfId="0" applyFont="1" applyFill="1" applyBorder="1" applyAlignment="1">
      <alignment horizontal="center" vertical="center"/>
    </xf>
    <xf numFmtId="180" fontId="32" fillId="6" borderId="30" xfId="0" applyNumberFormat="1" applyFont="1" applyFill="1" applyBorder="1" applyAlignment="1">
      <alignment horizontal="right" vertical="center"/>
    </xf>
    <xf numFmtId="180" fontId="32" fillId="6" borderId="36" xfId="0" applyNumberFormat="1" applyFont="1" applyFill="1" applyBorder="1" applyAlignment="1">
      <alignment horizontal="right" vertical="center"/>
    </xf>
    <xf numFmtId="180" fontId="46" fillId="6" borderId="71" xfId="0" applyNumberFormat="1" applyFont="1" applyFill="1" applyBorder="1" applyAlignment="1">
      <alignment horizontal="center" vertical="center"/>
    </xf>
    <xf numFmtId="180" fontId="46" fillId="6" borderId="43" xfId="0" applyNumberFormat="1" applyFont="1" applyFill="1" applyBorder="1" applyAlignment="1">
      <alignment horizontal="right" vertical="center"/>
    </xf>
    <xf numFmtId="180" fontId="32" fillId="0" borderId="122" xfId="0" applyNumberFormat="1" applyFont="1" applyBorder="1" applyAlignment="1">
      <alignment horizontal="center" vertical="center"/>
    </xf>
    <xf numFmtId="177" fontId="33" fillId="0" borderId="22" xfId="0" applyNumberFormat="1" applyFont="1" applyFill="1" applyBorder="1" applyAlignment="1" quotePrefix="1">
      <alignment horizontal="center" vertical="center"/>
    </xf>
    <xf numFmtId="180" fontId="32" fillId="6" borderId="22" xfId="0" applyNumberFormat="1" applyFont="1" applyFill="1" applyBorder="1" applyAlignment="1">
      <alignment horizontal="right" vertical="center"/>
    </xf>
    <xf numFmtId="180" fontId="32" fillId="6" borderId="17" xfId="0" applyNumberFormat="1" applyFont="1" applyFill="1" applyBorder="1" applyAlignment="1">
      <alignment horizontal="right" vertical="center"/>
    </xf>
    <xf numFmtId="180" fontId="46" fillId="6" borderId="29" xfId="0" applyNumberFormat="1" applyFont="1" applyFill="1" applyBorder="1" applyAlignment="1">
      <alignment horizontal="right" vertical="center"/>
    </xf>
    <xf numFmtId="180" fontId="32" fillId="0" borderId="37" xfId="0" applyNumberFormat="1" applyFont="1" applyBorder="1" applyAlignment="1">
      <alignment horizontal="center" vertical="center"/>
    </xf>
    <xf numFmtId="180" fontId="32" fillId="6" borderId="60" xfId="0" applyNumberFormat="1" applyFont="1" applyFill="1" applyBorder="1" applyAlignment="1">
      <alignment horizontal="right" vertical="center"/>
    </xf>
    <xf numFmtId="180" fontId="32" fillId="6" borderId="58" xfId="0" applyNumberFormat="1" applyFont="1" applyFill="1" applyBorder="1" applyAlignment="1">
      <alignment horizontal="right" vertical="center"/>
    </xf>
    <xf numFmtId="180" fontId="46" fillId="6" borderId="64" xfId="0" applyNumberFormat="1" applyFont="1" applyFill="1" applyBorder="1" applyAlignment="1">
      <alignment horizontal="right" vertical="center"/>
    </xf>
    <xf numFmtId="180" fontId="32" fillId="0" borderId="123" xfId="0" applyNumberFormat="1" applyFont="1" applyBorder="1" applyAlignment="1">
      <alignment horizontal="center" vertical="center"/>
    </xf>
    <xf numFmtId="0" fontId="49" fillId="0" borderId="55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180" fontId="32" fillId="0" borderId="108" xfId="0" applyNumberFormat="1" applyFont="1" applyFill="1" applyBorder="1" applyAlignment="1">
      <alignment horizontal="right" vertical="center"/>
    </xf>
    <xf numFmtId="180" fontId="32" fillId="0" borderId="106" xfId="0" applyNumberFormat="1" applyFont="1" applyFill="1" applyBorder="1" applyAlignment="1">
      <alignment horizontal="right" vertical="center"/>
    </xf>
    <xf numFmtId="180" fontId="46" fillId="6" borderId="108" xfId="0" applyNumberFormat="1" applyFont="1" applyFill="1" applyBorder="1" applyAlignment="1">
      <alignment horizontal="right" vertical="center"/>
    </xf>
    <xf numFmtId="180" fontId="32" fillId="0" borderId="95" xfId="0" applyNumberFormat="1" applyFont="1" applyFill="1" applyBorder="1" applyAlignment="1">
      <alignment horizontal="center" vertical="center"/>
    </xf>
    <xf numFmtId="180" fontId="32" fillId="0" borderId="22" xfId="0" applyNumberFormat="1" applyFont="1" applyFill="1" applyBorder="1" applyAlignment="1">
      <alignment horizontal="right" vertical="center"/>
    </xf>
    <xf numFmtId="180" fontId="32" fillId="0" borderId="97" xfId="0" applyNumberFormat="1" applyFont="1" applyFill="1" applyBorder="1" applyAlignment="1">
      <alignment horizontal="right" vertical="center"/>
    </xf>
    <xf numFmtId="180" fontId="32" fillId="0" borderId="17" xfId="0" applyNumberFormat="1" applyFont="1" applyFill="1" applyBorder="1" applyAlignment="1">
      <alignment horizontal="right" vertical="center"/>
    </xf>
    <xf numFmtId="180" fontId="32" fillId="0" borderId="13" xfId="0" applyNumberFormat="1" applyFont="1" applyFill="1" applyBorder="1" applyAlignment="1">
      <alignment horizontal="right" vertical="center"/>
    </xf>
    <xf numFmtId="0" fontId="14" fillId="0" borderId="113" xfId="0" applyFont="1" applyFill="1" applyBorder="1" applyAlignment="1">
      <alignment vertical="center"/>
    </xf>
    <xf numFmtId="0" fontId="8" fillId="0" borderId="114" xfId="0" applyFont="1" applyFill="1" applyBorder="1" applyAlignment="1">
      <alignment vertical="center"/>
    </xf>
    <xf numFmtId="0" fontId="10" fillId="0" borderId="115" xfId="0" applyFont="1" applyFill="1" applyBorder="1" applyAlignment="1">
      <alignment horizontal="center" vertical="center"/>
    </xf>
    <xf numFmtId="180" fontId="32" fillId="6" borderId="115" xfId="0" applyNumberFormat="1" applyFont="1" applyFill="1" applyBorder="1" applyAlignment="1">
      <alignment horizontal="right" vertical="center"/>
    </xf>
    <xf numFmtId="180" fontId="8" fillId="6" borderId="118" xfId="0" applyNumberFormat="1" applyFont="1" applyFill="1" applyBorder="1" applyAlignment="1">
      <alignment horizontal="center" vertical="center"/>
    </xf>
    <xf numFmtId="180" fontId="32" fillId="6" borderId="113" xfId="0" applyNumberFormat="1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/>
    </xf>
    <xf numFmtId="176" fontId="33" fillId="0" borderId="30" xfId="0" applyNumberFormat="1" applyFont="1" applyFill="1" applyBorder="1" applyAlignment="1">
      <alignment horizontal="center" vertical="center"/>
    </xf>
    <xf numFmtId="180" fontId="32" fillId="0" borderId="96" xfId="0" applyNumberFormat="1" applyFont="1" applyFill="1" applyBorder="1" applyAlignment="1">
      <alignment horizontal="right" vertical="center"/>
    </xf>
    <xf numFmtId="180" fontId="32" fillId="0" borderId="98" xfId="0" applyNumberFormat="1" applyFont="1" applyFill="1" applyBorder="1" applyAlignment="1">
      <alignment horizontal="right" vertical="center"/>
    </xf>
    <xf numFmtId="0" fontId="14" fillId="0" borderId="59" xfId="0" applyFont="1" applyFill="1" applyBorder="1" applyAlignment="1">
      <alignment horizontal="left" vertical="center"/>
    </xf>
    <xf numFmtId="0" fontId="10" fillId="0" borderId="59" xfId="0" applyFont="1" applyFill="1" applyBorder="1" applyAlignment="1">
      <alignment horizontal="center" vertical="center"/>
    </xf>
    <xf numFmtId="0" fontId="14" fillId="0" borderId="106" xfId="0" applyFont="1" applyFill="1" applyBorder="1" applyAlignment="1">
      <alignment horizontal="left" vertical="center"/>
    </xf>
    <xf numFmtId="0" fontId="8" fillId="0" borderId="107" xfId="0" applyFont="1" applyFill="1" applyBorder="1" applyAlignment="1">
      <alignment horizontal="left" vertical="center"/>
    </xf>
    <xf numFmtId="180" fontId="32" fillId="6" borderId="109" xfId="0" applyNumberFormat="1" applyFont="1" applyFill="1" applyBorder="1" applyAlignment="1">
      <alignment horizontal="center" vertical="center"/>
    </xf>
    <xf numFmtId="180" fontId="32" fillId="6" borderId="110" xfId="0" applyNumberFormat="1" applyFont="1" applyFill="1" applyBorder="1" applyAlignment="1">
      <alignment horizontal="right" vertical="center"/>
    </xf>
    <xf numFmtId="180" fontId="32" fillId="6" borderId="111" xfId="0" applyNumberFormat="1" applyFont="1" applyFill="1" applyBorder="1" applyAlignment="1">
      <alignment horizontal="right" vertical="center"/>
    </xf>
    <xf numFmtId="180" fontId="32" fillId="6" borderId="112" xfId="0" applyNumberFormat="1" applyFont="1" applyFill="1" applyBorder="1" applyAlignment="1">
      <alignment horizontal="right" vertical="center"/>
    </xf>
    <xf numFmtId="180" fontId="32" fillId="0" borderId="73" xfId="0" applyNumberFormat="1" applyFont="1" applyBorder="1" applyAlignment="1">
      <alignment horizontal="center" vertical="center"/>
    </xf>
    <xf numFmtId="177" fontId="33" fillId="0" borderId="115" xfId="0" applyNumberFormat="1" applyFont="1" applyFill="1" applyBorder="1" applyAlignment="1">
      <alignment horizontal="center" vertical="center"/>
    </xf>
    <xf numFmtId="180" fontId="32" fillId="0" borderId="116" xfId="0" applyNumberFormat="1" applyFont="1" applyFill="1" applyBorder="1" applyAlignment="1">
      <alignment horizontal="center" vertical="center"/>
    </xf>
    <xf numFmtId="180" fontId="32" fillId="0" borderId="117" xfId="0" applyNumberFormat="1" applyFont="1" applyFill="1" applyBorder="1" applyAlignment="1">
      <alignment horizontal="right" vertical="center"/>
    </xf>
    <xf numFmtId="180" fontId="32" fillId="0" borderId="118" xfId="0" applyNumberFormat="1" applyFont="1" applyFill="1" applyBorder="1" applyAlignment="1">
      <alignment horizontal="right" vertical="center"/>
    </xf>
    <xf numFmtId="180" fontId="32" fillId="0" borderId="119" xfId="0" applyNumberFormat="1" applyFont="1" applyFill="1" applyBorder="1" applyAlignment="1">
      <alignment horizontal="right" vertical="center"/>
    </xf>
    <xf numFmtId="180" fontId="32" fillId="0" borderId="114" xfId="0" applyNumberFormat="1" applyFont="1" applyFill="1" applyBorder="1" applyAlignment="1">
      <alignment horizontal="right" vertical="center"/>
    </xf>
    <xf numFmtId="180" fontId="32" fillId="0" borderId="115" xfId="0" applyNumberFormat="1" applyFont="1" applyFill="1" applyBorder="1" applyAlignment="1">
      <alignment horizontal="right" vertical="center"/>
    </xf>
    <xf numFmtId="180" fontId="32" fillId="0" borderId="113" xfId="0" applyNumberFormat="1" applyFont="1" applyFill="1" applyBorder="1" applyAlignment="1">
      <alignment horizontal="right" vertical="center"/>
    </xf>
    <xf numFmtId="180" fontId="32" fillId="0" borderId="120" xfId="0" applyNumberFormat="1" applyFont="1" applyFill="1" applyBorder="1" applyAlignment="1">
      <alignment horizontal="center" vertical="center"/>
    </xf>
    <xf numFmtId="180" fontId="32" fillId="0" borderId="36" xfId="0" applyNumberFormat="1" applyFont="1" applyBorder="1" applyAlignment="1">
      <alignment horizontal="center" vertical="center"/>
    </xf>
    <xf numFmtId="180" fontId="32" fillId="0" borderId="17" xfId="0" applyNumberFormat="1" applyFont="1" applyBorder="1" applyAlignment="1">
      <alignment horizontal="center" vertical="center"/>
    </xf>
    <xf numFmtId="180" fontId="32" fillId="0" borderId="58" xfId="0" applyNumberFormat="1" applyFont="1" applyBorder="1" applyAlignment="1">
      <alignment horizontal="center" vertical="center"/>
    </xf>
    <xf numFmtId="0" fontId="8" fillId="0" borderId="107" xfId="0" applyFont="1" applyFill="1" applyBorder="1" applyAlignment="1">
      <alignment vertical="center"/>
    </xf>
    <xf numFmtId="180" fontId="32" fillId="6" borderId="108" xfId="0" applyNumberFormat="1" applyFont="1" applyFill="1" applyBorder="1" applyAlignment="1">
      <alignment horizontal="right" vertical="center"/>
    </xf>
    <xf numFmtId="180" fontId="32" fillId="6" borderId="106" xfId="0" applyNumberFormat="1" applyFont="1" applyFill="1" applyBorder="1" applyAlignment="1">
      <alignment horizontal="right" vertical="center"/>
    </xf>
    <xf numFmtId="180" fontId="32" fillId="6" borderId="91" xfId="0" applyNumberFormat="1" applyFont="1" applyFill="1" applyBorder="1" applyAlignment="1">
      <alignment horizontal="center" vertical="center"/>
    </xf>
    <xf numFmtId="180" fontId="8" fillId="6" borderId="92" xfId="0" applyNumberFormat="1" applyFont="1" applyFill="1" applyBorder="1" applyAlignment="1">
      <alignment horizontal="center" vertical="center"/>
    </xf>
    <xf numFmtId="180" fontId="32" fillId="6" borderId="93" xfId="0" applyNumberFormat="1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177" fontId="33" fillId="0" borderId="60" xfId="0" applyNumberFormat="1" applyFont="1" applyFill="1" applyBorder="1" applyAlignment="1">
      <alignment horizontal="center" vertical="center"/>
    </xf>
    <xf numFmtId="180" fontId="46" fillId="6" borderId="74" xfId="0" applyNumberFormat="1" applyFont="1" applyFill="1" applyBorder="1" applyAlignment="1">
      <alignment horizontal="right" vertical="center"/>
    </xf>
    <xf numFmtId="180" fontId="32" fillId="0" borderId="124" xfId="0" applyNumberFormat="1" applyFont="1" applyBorder="1" applyAlignment="1">
      <alignment horizontal="center" vertical="center"/>
    </xf>
    <xf numFmtId="180" fontId="46" fillId="6" borderId="121" xfId="0" applyNumberFormat="1" applyFont="1" applyFill="1" applyBorder="1" applyAlignment="1">
      <alignment horizontal="right" vertical="center"/>
    </xf>
    <xf numFmtId="180" fontId="32" fillId="0" borderId="125" xfId="0" applyNumberFormat="1" applyFont="1" applyBorder="1" applyAlignment="1">
      <alignment horizontal="center" vertical="center"/>
    </xf>
    <xf numFmtId="0" fontId="49" fillId="0" borderId="56" xfId="0" applyFont="1" applyFill="1" applyBorder="1" applyAlignment="1">
      <alignment horizontal="left" vertical="center"/>
    </xf>
    <xf numFmtId="180" fontId="32" fillId="0" borderId="100" xfId="0" applyNumberFormat="1" applyFont="1" applyFill="1" applyBorder="1" applyAlignment="1">
      <alignment horizontal="center" vertical="center"/>
    </xf>
    <xf numFmtId="180" fontId="32" fillId="0" borderId="101" xfId="0" applyNumberFormat="1" applyFont="1" applyFill="1" applyBorder="1" applyAlignment="1">
      <alignment horizontal="right" vertical="center"/>
    </xf>
    <xf numFmtId="180" fontId="32" fillId="0" borderId="102" xfId="0" applyNumberFormat="1" applyFont="1" applyFill="1" applyBorder="1" applyAlignment="1">
      <alignment vertical="center"/>
    </xf>
    <xf numFmtId="180" fontId="32" fillId="0" borderId="103" xfId="0" applyNumberFormat="1" applyFont="1" applyFill="1" applyBorder="1" applyAlignment="1">
      <alignment vertical="center"/>
    </xf>
    <xf numFmtId="0" fontId="32" fillId="0" borderId="70" xfId="0" applyFont="1" applyFill="1" applyBorder="1" applyAlignment="1">
      <alignment horizontal="right" vertical="center"/>
    </xf>
    <xf numFmtId="0" fontId="32" fillId="0" borderId="104" xfId="0" applyFont="1" applyFill="1" applyBorder="1" applyAlignment="1">
      <alignment horizontal="right" vertical="center"/>
    </xf>
    <xf numFmtId="180" fontId="32" fillId="0" borderId="102" xfId="0" applyNumberFormat="1" applyFont="1" applyFill="1" applyBorder="1" applyAlignment="1">
      <alignment horizontal="right" vertical="center"/>
    </xf>
    <xf numFmtId="180" fontId="32" fillId="0" borderId="103" xfId="0" applyNumberFormat="1" applyFont="1" applyFill="1" applyBorder="1" applyAlignment="1">
      <alignment horizontal="right" vertical="center"/>
    </xf>
    <xf numFmtId="180" fontId="32" fillId="0" borderId="59" xfId="0" applyNumberFormat="1" applyFont="1" applyFill="1" applyBorder="1" applyAlignment="1">
      <alignment horizontal="right" vertical="center"/>
    </xf>
    <xf numFmtId="180" fontId="32" fillId="0" borderId="70" xfId="0" applyNumberFormat="1" applyFont="1" applyFill="1" applyBorder="1" applyAlignment="1">
      <alignment horizontal="right" vertical="center"/>
    </xf>
    <xf numFmtId="180" fontId="32" fillId="0" borderId="104" xfId="0" applyNumberFormat="1" applyFont="1" applyFill="1" applyBorder="1" applyAlignment="1">
      <alignment horizontal="right" vertical="center"/>
    </xf>
    <xf numFmtId="180" fontId="46" fillId="0" borderId="105" xfId="0" applyNumberFormat="1" applyFont="1" applyFill="1" applyBorder="1" applyAlignment="1">
      <alignment horizontal="right" vertical="center"/>
    </xf>
    <xf numFmtId="180" fontId="32" fillId="0" borderId="57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80" fontId="32" fillId="6" borderId="96" xfId="0" applyNumberFormat="1" applyFont="1" applyFill="1" applyBorder="1" applyAlignment="1">
      <alignment horizontal="center" vertical="center"/>
    </xf>
    <xf numFmtId="180" fontId="8" fillId="6" borderId="97" xfId="0" applyNumberFormat="1" applyFont="1" applyFill="1" applyBorder="1" applyAlignment="1">
      <alignment horizontal="center" vertical="center"/>
    </xf>
    <xf numFmtId="180" fontId="32" fillId="6" borderId="98" xfId="0" applyNumberFormat="1" applyFont="1" applyFill="1" applyBorder="1" applyAlignment="1">
      <alignment horizontal="center" vertical="center"/>
    </xf>
    <xf numFmtId="180" fontId="32" fillId="6" borderId="115" xfId="0" applyNumberFormat="1" applyFont="1" applyFill="1" applyBorder="1" applyAlignment="1">
      <alignment horizontal="center" vertical="center"/>
    </xf>
    <xf numFmtId="180" fontId="32" fillId="6" borderId="113" xfId="0" applyNumberFormat="1" applyFont="1" applyFill="1" applyBorder="1" applyAlignment="1">
      <alignment horizontal="center" vertical="center"/>
    </xf>
    <xf numFmtId="0" fontId="14" fillId="0" borderId="122" xfId="0" applyFont="1" applyFill="1" applyBorder="1" applyAlignment="1">
      <alignment horizontal="left" vertical="center"/>
    </xf>
    <xf numFmtId="0" fontId="14" fillId="0" borderId="105" xfId="0" applyFont="1" applyFill="1" applyBorder="1" applyAlignment="1">
      <alignment horizontal="left" vertical="center"/>
    </xf>
    <xf numFmtId="0" fontId="8" fillId="0" borderId="70" xfId="0" applyFont="1" applyFill="1" applyBorder="1" applyAlignment="1">
      <alignment horizontal="left" vertical="center"/>
    </xf>
    <xf numFmtId="176" fontId="33" fillId="0" borderId="126" xfId="0" applyNumberFormat="1" applyFont="1" applyFill="1" applyBorder="1" applyAlignment="1">
      <alignment horizontal="center" vertical="center"/>
    </xf>
    <xf numFmtId="180" fontId="8" fillId="6" borderId="102" xfId="0" applyNumberFormat="1" applyFont="1" applyFill="1" applyBorder="1" applyAlignment="1">
      <alignment horizontal="center" vertical="center"/>
    </xf>
    <xf numFmtId="180" fontId="32" fillId="6" borderId="60" xfId="0" applyNumberFormat="1" applyFont="1" applyFill="1" applyBorder="1" applyAlignment="1">
      <alignment horizontal="center" vertical="center"/>
    </xf>
    <xf numFmtId="180" fontId="32" fillId="6" borderId="58" xfId="0" applyNumberFormat="1" applyFont="1" applyFill="1" applyBorder="1" applyAlignment="1">
      <alignment horizontal="center" vertical="center"/>
    </xf>
    <xf numFmtId="180" fontId="32" fillId="6" borderId="117" xfId="0" applyNumberFormat="1" applyFont="1" applyFill="1" applyBorder="1" applyAlignment="1">
      <alignment horizontal="center" vertical="center"/>
    </xf>
    <xf numFmtId="180" fontId="32" fillId="6" borderId="119" xfId="0" applyNumberFormat="1" applyFont="1" applyFill="1" applyBorder="1" applyAlignment="1">
      <alignment horizontal="center" vertical="center"/>
    </xf>
    <xf numFmtId="0" fontId="32" fillId="6" borderId="90" xfId="0" applyFont="1" applyFill="1" applyBorder="1" applyAlignment="1">
      <alignment horizontal="center" vertical="center"/>
    </xf>
    <xf numFmtId="0" fontId="32" fillId="6" borderId="30" xfId="0" applyFont="1" applyFill="1" applyBorder="1" applyAlignment="1">
      <alignment horizontal="right" vertical="center"/>
    </xf>
    <xf numFmtId="0" fontId="32" fillId="6" borderId="36" xfId="0" applyFont="1" applyFill="1" applyBorder="1" applyAlignment="1">
      <alignment horizontal="right" vertical="center"/>
    </xf>
    <xf numFmtId="180" fontId="32" fillId="6" borderId="30" xfId="0" applyNumberFormat="1" applyFont="1" applyFill="1" applyBorder="1" applyAlignment="1">
      <alignment horizontal="center" vertical="center"/>
    </xf>
    <xf numFmtId="180" fontId="32" fillId="6" borderId="36" xfId="0" applyNumberFormat="1" applyFont="1" applyFill="1" applyBorder="1" applyAlignment="1">
      <alignment horizontal="center" vertical="center"/>
    </xf>
    <xf numFmtId="180" fontId="32" fillId="6" borderId="22" xfId="0" applyNumberFormat="1" applyFont="1" applyFill="1" applyBorder="1" applyAlignment="1">
      <alignment horizontal="center" vertical="center"/>
    </xf>
    <xf numFmtId="180" fontId="32" fillId="6" borderId="17" xfId="0" applyNumberFormat="1" applyFont="1" applyFill="1" applyBorder="1" applyAlignment="1">
      <alignment horizontal="center" vertical="center"/>
    </xf>
    <xf numFmtId="180" fontId="32" fillId="6" borderId="127" xfId="0" applyNumberFormat="1" applyFont="1" applyFill="1" applyBorder="1" applyAlignment="1">
      <alignment horizontal="center" vertical="center"/>
    </xf>
    <xf numFmtId="180" fontId="32" fillId="6" borderId="128" xfId="0" applyNumberFormat="1" applyFont="1" applyFill="1" applyBorder="1" applyAlignment="1">
      <alignment horizontal="center" vertical="center"/>
    </xf>
    <xf numFmtId="180" fontId="32" fillId="6" borderId="129" xfId="0" applyNumberFormat="1" applyFont="1" applyFill="1" applyBorder="1" applyAlignment="1">
      <alignment horizontal="center" vertical="center"/>
    </xf>
    <xf numFmtId="180" fontId="32" fillId="6" borderId="130" xfId="0" applyNumberFormat="1" applyFont="1" applyFill="1" applyBorder="1" applyAlignment="1">
      <alignment horizontal="center" vertical="center"/>
    </xf>
    <xf numFmtId="178" fontId="32" fillId="6" borderId="131" xfId="0" applyNumberFormat="1" applyFont="1" applyFill="1" applyBorder="1" applyAlignment="1">
      <alignment horizontal="center" vertical="center"/>
    </xf>
    <xf numFmtId="180" fontId="32" fillId="6" borderId="131" xfId="0" applyNumberFormat="1" applyFont="1" applyFill="1" applyBorder="1" applyAlignment="1">
      <alignment horizontal="center" vertical="center"/>
    </xf>
    <xf numFmtId="180" fontId="32" fillId="6" borderId="132" xfId="0" applyNumberFormat="1" applyFont="1" applyFill="1" applyBorder="1" applyAlignment="1">
      <alignment horizontal="center" vertical="center"/>
    </xf>
    <xf numFmtId="180" fontId="32" fillId="6" borderId="133" xfId="0" applyNumberFormat="1" applyFont="1" applyFill="1" applyBorder="1" applyAlignment="1">
      <alignment horizontal="center" vertical="center"/>
    </xf>
    <xf numFmtId="180" fontId="32" fillId="6" borderId="131" xfId="0" applyNumberFormat="1" applyFont="1" applyFill="1" applyBorder="1" applyAlignment="1">
      <alignment horizontal="right" vertical="center"/>
    </xf>
    <xf numFmtId="179" fontId="32" fillId="0" borderId="123" xfId="0" applyNumberFormat="1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51" fillId="5" borderId="0" xfId="0" applyFont="1" applyFill="1" applyBorder="1" applyAlignment="1">
      <alignment vertical="center"/>
    </xf>
    <xf numFmtId="180" fontId="52" fillId="5" borderId="0" xfId="0" applyNumberFormat="1" applyFont="1" applyFill="1" applyBorder="1" applyAlignment="1">
      <alignment vertical="center"/>
    </xf>
    <xf numFmtId="180" fontId="14" fillId="5" borderId="0" xfId="0" applyNumberFormat="1" applyFont="1" applyFill="1" applyBorder="1" applyAlignment="1">
      <alignment vertical="center"/>
    </xf>
    <xf numFmtId="0" fontId="14" fillId="5" borderId="134" xfId="0" applyFont="1" applyFill="1" applyBorder="1" applyAlignment="1">
      <alignment horizontal="center" vertical="center"/>
    </xf>
    <xf numFmtId="180" fontId="14" fillId="5" borderId="32" xfId="0" applyNumberFormat="1" applyFont="1" applyFill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42" fillId="0" borderId="135" xfId="0" applyFont="1" applyFill="1" applyBorder="1" applyAlignment="1">
      <alignment vertical="center"/>
    </xf>
    <xf numFmtId="0" fontId="42" fillId="0" borderId="31" xfId="0" applyFont="1" applyFill="1" applyBorder="1" applyAlignment="1">
      <alignment vertical="center"/>
    </xf>
    <xf numFmtId="0" fontId="42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46" fillId="0" borderId="13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4" borderId="137" xfId="0" applyFont="1" applyFill="1" applyBorder="1" applyAlignment="1">
      <alignment horizontal="center" vertical="center"/>
    </xf>
    <xf numFmtId="0" fontId="9" fillId="0" borderId="136" xfId="0" applyFont="1" applyFill="1" applyBorder="1" applyAlignment="1">
      <alignment horizontal="center" vertical="center"/>
    </xf>
    <xf numFmtId="0" fontId="9" fillId="4" borderId="138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right" vertical="center"/>
    </xf>
    <xf numFmtId="0" fontId="9" fillId="4" borderId="82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139" xfId="0" applyFont="1" applyFill="1" applyBorder="1" applyAlignment="1">
      <alignment horizontal="center" vertical="center"/>
    </xf>
    <xf numFmtId="180" fontId="46" fillId="6" borderId="90" xfId="0" applyNumberFormat="1" applyFont="1" applyFill="1" applyBorder="1" applyAlignment="1">
      <alignment horizontal="center" vertical="center"/>
    </xf>
    <xf numFmtId="177" fontId="13" fillId="0" borderId="43" xfId="0" applyNumberFormat="1" applyFont="1" applyFill="1" applyBorder="1" applyAlignment="1">
      <alignment horizontal="center" vertical="center"/>
    </xf>
    <xf numFmtId="180" fontId="32" fillId="6" borderId="140" xfId="0" applyNumberFormat="1" applyFont="1" applyFill="1" applyBorder="1" applyAlignment="1">
      <alignment horizontal="center" vertical="center"/>
    </xf>
    <xf numFmtId="180" fontId="32" fillId="0" borderId="136" xfId="0" applyNumberFormat="1" applyFont="1" applyFill="1" applyBorder="1" applyAlignment="1">
      <alignment horizontal="right" vertical="center"/>
    </xf>
    <xf numFmtId="176" fontId="13" fillId="0" borderId="43" xfId="0" applyNumberFormat="1" applyFont="1" applyFill="1" applyBorder="1" applyAlignment="1">
      <alignment horizontal="center" vertical="center"/>
    </xf>
    <xf numFmtId="180" fontId="46" fillId="6" borderId="95" xfId="0" applyNumberFormat="1" applyFont="1" applyFill="1" applyBorder="1" applyAlignment="1">
      <alignment horizontal="center" vertical="center"/>
    </xf>
    <xf numFmtId="177" fontId="13" fillId="0" borderId="29" xfId="0" applyNumberFormat="1" applyFont="1" applyFill="1" applyBorder="1" applyAlignment="1">
      <alignment horizontal="center" vertical="center"/>
    </xf>
    <xf numFmtId="180" fontId="32" fillId="6" borderId="141" xfId="0" applyNumberFormat="1" applyFont="1" applyFill="1" applyBorder="1" applyAlignment="1">
      <alignment horizontal="center" vertical="center"/>
    </xf>
    <xf numFmtId="180" fontId="46" fillId="0" borderId="95" xfId="0" applyNumberFormat="1" applyFont="1" applyFill="1" applyBorder="1" applyAlignment="1">
      <alignment horizontal="center" vertical="center"/>
    </xf>
    <xf numFmtId="176" fontId="13" fillId="0" borderId="29" xfId="0" applyNumberFormat="1" applyFont="1" applyFill="1" applyBorder="1" applyAlignment="1">
      <alignment horizontal="center" vertical="center"/>
    </xf>
    <xf numFmtId="180" fontId="32" fillId="0" borderId="17" xfId="0" applyNumberFormat="1" applyFont="1" applyFill="1" applyBorder="1" applyAlignment="1">
      <alignment horizontal="center" vertical="center"/>
    </xf>
    <xf numFmtId="180" fontId="32" fillId="0" borderId="141" xfId="0" applyNumberFormat="1" applyFont="1" applyFill="1" applyBorder="1" applyAlignment="1">
      <alignment horizontal="center" vertical="center"/>
    </xf>
    <xf numFmtId="177" fontId="13" fillId="0" borderId="29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80" fontId="32" fillId="0" borderId="97" xfId="0" applyNumberFormat="1" applyFont="1" applyFill="1" applyBorder="1" applyAlignment="1">
      <alignment vertical="center"/>
    </xf>
    <xf numFmtId="0" fontId="12" fillId="7" borderId="14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80" fontId="32" fillId="0" borderId="17" xfId="0" applyNumberFormat="1" applyFont="1" applyFill="1" applyBorder="1" applyAlignment="1">
      <alignment vertical="center"/>
    </xf>
    <xf numFmtId="177" fontId="13" fillId="0" borderId="22" xfId="0" applyNumberFormat="1" applyFont="1" applyFill="1" applyBorder="1" applyAlignment="1">
      <alignment horizontal="center" vertical="center"/>
    </xf>
    <xf numFmtId="180" fontId="32" fillId="6" borderId="14" xfId="0" applyNumberFormat="1" applyFont="1" applyFill="1" applyBorder="1" applyAlignment="1">
      <alignment horizontal="center" vertical="center"/>
    </xf>
    <xf numFmtId="0" fontId="32" fillId="6" borderId="17" xfId="0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right" vertical="center"/>
    </xf>
    <xf numFmtId="0" fontId="32" fillId="6" borderId="17" xfId="0" applyFont="1" applyFill="1" applyBorder="1" applyAlignment="1">
      <alignment horizontal="right" vertical="center"/>
    </xf>
    <xf numFmtId="176" fontId="13" fillId="0" borderId="22" xfId="0" applyNumberFormat="1" applyFont="1" applyFill="1" applyBorder="1" applyAlignment="1">
      <alignment horizontal="center" vertical="center"/>
    </xf>
    <xf numFmtId="180" fontId="46" fillId="6" borderId="127" xfId="0" applyNumberFormat="1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left" vertical="center"/>
    </xf>
    <xf numFmtId="0" fontId="8" fillId="0" borderId="131" xfId="0" applyFont="1" applyFill="1" applyBorder="1" applyAlignment="1">
      <alignment horizontal="left" vertical="center"/>
    </xf>
    <xf numFmtId="0" fontId="10" fillId="0" borderId="128" xfId="0" applyFont="1" applyFill="1" applyBorder="1" applyAlignment="1">
      <alignment horizontal="center" vertical="center"/>
    </xf>
    <xf numFmtId="176" fontId="13" fillId="0" borderId="143" xfId="0" applyNumberFormat="1" applyFont="1" applyFill="1" applyBorder="1" applyAlignment="1">
      <alignment horizontal="center" vertical="center"/>
    </xf>
    <xf numFmtId="180" fontId="32" fillId="6" borderId="144" xfId="0" applyNumberFormat="1" applyFont="1" applyFill="1" applyBorder="1" applyAlignment="1">
      <alignment horizontal="center" vertical="center"/>
    </xf>
    <xf numFmtId="180" fontId="32" fillId="0" borderId="136" xfId="0" applyNumberFormat="1" applyFont="1" applyFill="1" applyBorder="1" applyAlignment="1">
      <alignment horizontal="center" vertical="center"/>
    </xf>
    <xf numFmtId="0" fontId="58" fillId="0" borderId="127" xfId="0" applyFont="1" applyBorder="1" applyAlignment="1">
      <alignment horizontal="center" vertical="center"/>
    </xf>
    <xf numFmtId="0" fontId="0" fillId="0" borderId="131" xfId="0" applyFont="1" applyBorder="1" applyAlignment="1">
      <alignment vertical="center"/>
    </xf>
    <xf numFmtId="0" fontId="13" fillId="0" borderId="128" xfId="0" applyFont="1" applyBorder="1" applyAlignment="1">
      <alignment vertical="center"/>
    </xf>
    <xf numFmtId="0" fontId="0" fillId="0" borderId="145" xfId="0" applyFont="1" applyBorder="1" applyAlignment="1">
      <alignment vertical="center"/>
    </xf>
    <xf numFmtId="0" fontId="0" fillId="0" borderId="146" xfId="0" applyFont="1" applyBorder="1" applyAlignment="1">
      <alignment vertical="center"/>
    </xf>
    <xf numFmtId="0" fontId="0" fillId="0" borderId="129" xfId="0" applyFont="1" applyBorder="1" applyAlignment="1">
      <alignment vertical="center"/>
    </xf>
    <xf numFmtId="0" fontId="0" fillId="0" borderId="147" xfId="0" applyFont="1" applyBorder="1" applyAlignment="1">
      <alignment vertical="center"/>
    </xf>
    <xf numFmtId="0" fontId="0" fillId="0" borderId="144" xfId="0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61" fillId="0" borderId="32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4" borderId="23" xfId="0" applyFont="1" applyFill="1" applyBorder="1" applyAlignment="1">
      <alignment horizontal="center" vertical="center"/>
    </xf>
    <xf numFmtId="0" fontId="9" fillId="4" borderId="52" xfId="0" applyFont="1" applyFill="1" applyBorder="1" applyAlignment="1">
      <alignment horizontal="center" vertical="center"/>
    </xf>
    <xf numFmtId="0" fontId="9" fillId="4" borderId="51" xfId="0" applyFont="1" applyFill="1" applyBorder="1" applyAlignment="1">
      <alignment horizontal="center" vertical="center"/>
    </xf>
    <xf numFmtId="0" fontId="9" fillId="4" borderId="55" xfId="0" applyFont="1" applyFill="1" applyBorder="1" applyAlignment="1">
      <alignment horizontal="center" vertical="center"/>
    </xf>
    <xf numFmtId="0" fontId="14" fillId="4" borderId="54" xfId="0" applyFont="1" applyFill="1" applyBorder="1" applyAlignment="1">
      <alignment horizontal="center" vertical="center"/>
    </xf>
    <xf numFmtId="0" fontId="9" fillId="4" borderId="53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183" fontId="28" fillId="0" borderId="46" xfId="0" applyNumberFormat="1" applyFont="1" applyFill="1" applyBorder="1" applyAlignment="1">
      <alignment horizontal="center" vertical="center"/>
    </xf>
    <xf numFmtId="180" fontId="28" fillId="6" borderId="36" xfId="0" applyNumberFormat="1" applyFont="1" applyFill="1" applyBorder="1" applyAlignment="1">
      <alignment horizontal="right" vertical="center"/>
    </xf>
    <xf numFmtId="181" fontId="28" fillId="6" borderId="30" xfId="0" applyNumberFormat="1" applyFont="1" applyFill="1" applyBorder="1" applyAlignment="1">
      <alignment horizontal="center" vertical="center"/>
    </xf>
    <xf numFmtId="181" fontId="28" fillId="6" borderId="91" xfId="0" applyNumberFormat="1" applyFont="1" applyFill="1" applyBorder="1" applyAlignment="1">
      <alignment horizontal="center" vertical="center"/>
    </xf>
    <xf numFmtId="181" fontId="28" fillId="6" borderId="21" xfId="0" applyNumberFormat="1" applyFont="1" applyFill="1" applyBorder="1" applyAlignment="1">
      <alignment horizontal="center" vertical="center"/>
    </xf>
    <xf numFmtId="180" fontId="28" fillId="6" borderId="30" xfId="0" applyNumberFormat="1" applyFont="1" applyFill="1" applyBorder="1" applyAlignment="1">
      <alignment horizontal="right" vertical="center"/>
    </xf>
    <xf numFmtId="180" fontId="28" fillId="0" borderId="39" xfId="0" applyNumberFormat="1" applyFont="1" applyFill="1" applyBorder="1" applyAlignment="1">
      <alignment horizontal="right" vertical="center"/>
    </xf>
    <xf numFmtId="180" fontId="28" fillId="0" borderId="43" xfId="0" applyNumberFormat="1" applyFont="1" applyFill="1" applyBorder="1" applyAlignment="1">
      <alignment horizontal="right" vertical="center"/>
    </xf>
    <xf numFmtId="0" fontId="27" fillId="0" borderId="14" xfId="0" applyFont="1" applyFill="1" applyBorder="1" applyAlignment="1">
      <alignment horizontal="center" vertical="center"/>
    </xf>
    <xf numFmtId="183" fontId="28" fillId="0" borderId="47" xfId="0" applyNumberFormat="1" applyFont="1" applyFill="1" applyBorder="1" applyAlignment="1">
      <alignment horizontal="center" vertical="center"/>
    </xf>
    <xf numFmtId="180" fontId="28" fillId="6" borderId="17" xfId="0" applyNumberFormat="1" applyFont="1" applyFill="1" applyBorder="1" applyAlignment="1">
      <alignment horizontal="right" vertical="center"/>
    </xf>
    <xf numFmtId="181" fontId="28" fillId="6" borderId="22" xfId="0" applyNumberFormat="1" applyFont="1" applyFill="1" applyBorder="1" applyAlignment="1">
      <alignment horizontal="center" vertical="center"/>
    </xf>
    <xf numFmtId="181" fontId="28" fillId="6" borderId="96" xfId="0" applyNumberFormat="1" applyFont="1" applyFill="1" applyBorder="1" applyAlignment="1">
      <alignment horizontal="center" vertical="center"/>
    </xf>
    <xf numFmtId="181" fontId="28" fillId="6" borderId="13" xfId="0" applyNumberFormat="1" applyFont="1" applyFill="1" applyBorder="1" applyAlignment="1">
      <alignment horizontal="center" vertical="center"/>
    </xf>
    <xf numFmtId="180" fontId="28" fillId="6" borderId="22" xfId="0" applyNumberFormat="1" applyFont="1" applyFill="1" applyBorder="1" applyAlignment="1">
      <alignment horizontal="right" vertical="center"/>
    </xf>
    <xf numFmtId="180" fontId="28" fillId="0" borderId="14" xfId="0" applyNumberFormat="1" applyFont="1" applyFill="1" applyBorder="1" applyAlignment="1">
      <alignment horizontal="right" vertical="center"/>
    </xf>
    <xf numFmtId="180" fontId="28" fillId="0" borderId="29" xfId="0" applyNumberFormat="1" applyFont="1" applyFill="1" applyBorder="1" applyAlignment="1">
      <alignment horizontal="right" vertical="center"/>
    </xf>
    <xf numFmtId="177" fontId="32" fillId="0" borderId="13" xfId="0" applyNumberFormat="1" applyFont="1" applyFill="1" applyBorder="1" applyAlignment="1">
      <alignment horizontal="center" vertical="center"/>
    </xf>
    <xf numFmtId="180" fontId="28" fillId="6" borderId="13" xfId="0" applyNumberFormat="1" applyFont="1" applyFill="1" applyBorder="1" applyAlignment="1">
      <alignment horizontal="right" vertical="center"/>
    </xf>
    <xf numFmtId="176" fontId="33" fillId="0" borderId="13" xfId="0" applyNumberFormat="1" applyFont="1" applyFill="1" applyBorder="1" applyAlignment="1">
      <alignment horizontal="center" vertical="center"/>
    </xf>
    <xf numFmtId="183" fontId="28" fillId="0" borderId="47" xfId="0" applyNumberFormat="1" applyFont="1" applyFill="1" applyBorder="1" applyAlignment="1" quotePrefix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180" fontId="28" fillId="0" borderId="17" xfId="0" applyNumberFormat="1" applyFont="1" applyFill="1" applyBorder="1" applyAlignment="1">
      <alignment horizontal="right" vertical="center"/>
    </xf>
    <xf numFmtId="181" fontId="28" fillId="0" borderId="22" xfId="0" applyNumberFormat="1" applyFont="1" applyFill="1" applyBorder="1" applyAlignment="1">
      <alignment horizontal="center" vertical="center"/>
    </xf>
    <xf numFmtId="180" fontId="28" fillId="0" borderId="22" xfId="0" applyNumberFormat="1" applyFont="1" applyFill="1" applyBorder="1" applyAlignment="1">
      <alignment horizontal="right" vertical="center"/>
    </xf>
    <xf numFmtId="181" fontId="33" fillId="6" borderId="22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8" fillId="0" borderId="59" xfId="0" applyFont="1" applyFill="1" applyBorder="1" applyAlignment="1">
      <alignment horizontal="center" vertical="center"/>
    </xf>
    <xf numFmtId="176" fontId="32" fillId="0" borderId="60" xfId="0" applyNumberFormat="1" applyFont="1" applyFill="1" applyBorder="1" applyAlignment="1">
      <alignment horizontal="center" vertical="center"/>
    </xf>
    <xf numFmtId="183" fontId="28" fillId="0" borderId="148" xfId="0" applyNumberFormat="1" applyFont="1" applyFill="1" applyBorder="1" applyAlignment="1">
      <alignment horizontal="center" vertical="center"/>
    </xf>
    <xf numFmtId="180" fontId="28" fillId="0" borderId="58" xfId="0" applyNumberFormat="1" applyFont="1" applyFill="1" applyBorder="1" applyAlignment="1">
      <alignment horizontal="right" vertical="center"/>
    </xf>
    <xf numFmtId="181" fontId="13" fillId="0" borderId="59" xfId="0" applyNumberFormat="1" applyFont="1" applyFill="1" applyBorder="1" applyAlignment="1">
      <alignment horizontal="center" vertical="center"/>
    </xf>
    <xf numFmtId="181" fontId="28" fillId="0" borderId="59" xfId="0" applyNumberFormat="1" applyFont="1" applyFill="1" applyBorder="1" applyAlignment="1">
      <alignment horizontal="center" vertical="center"/>
    </xf>
    <xf numFmtId="180" fontId="28" fillId="0" borderId="60" xfId="0" applyNumberFormat="1" applyFont="1" applyFill="1" applyBorder="1" applyAlignment="1">
      <alignment horizontal="right" vertical="center"/>
    </xf>
    <xf numFmtId="180" fontId="28" fillId="0" borderId="57" xfId="0" applyNumberFormat="1" applyFont="1" applyFill="1" applyBorder="1" applyAlignment="1">
      <alignment horizontal="right" vertical="center"/>
    </xf>
    <xf numFmtId="180" fontId="28" fillId="0" borderId="64" xfId="0" applyNumberFormat="1" applyFont="1" applyFill="1" applyBorder="1" applyAlignment="1">
      <alignment horizontal="right" vertical="center"/>
    </xf>
    <xf numFmtId="0" fontId="27" fillId="5" borderId="15" xfId="0" applyFont="1" applyFill="1" applyBorder="1" applyAlignment="1">
      <alignment horizontal="center" vertical="center"/>
    </xf>
    <xf numFmtId="0" fontId="56" fillId="5" borderId="33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left" vertical="center"/>
    </xf>
    <xf numFmtId="0" fontId="7" fillId="5" borderId="33" xfId="0" applyFont="1" applyFill="1" applyBorder="1" applyAlignment="1">
      <alignment horizontal="center" vertical="center"/>
    </xf>
    <xf numFmtId="176" fontId="32" fillId="5" borderId="33" xfId="0" applyNumberFormat="1" applyFont="1" applyFill="1" applyBorder="1" applyAlignment="1">
      <alignment horizontal="center" vertical="center"/>
    </xf>
    <xf numFmtId="183" fontId="62" fillId="5" borderId="33" xfId="0" applyNumberFormat="1" applyFont="1" applyFill="1" applyBorder="1" applyAlignment="1">
      <alignment horizontal="center" vertical="center"/>
    </xf>
    <xf numFmtId="180" fontId="32" fillId="5" borderId="33" xfId="0" applyNumberFormat="1" applyFont="1" applyFill="1" applyBorder="1" applyAlignment="1">
      <alignment horizontal="center" vertical="center"/>
    </xf>
    <xf numFmtId="181" fontId="28" fillId="5" borderId="33" xfId="0" applyNumberFormat="1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9" fillId="2" borderId="79" xfId="0" applyFont="1" applyFill="1" applyBorder="1" applyAlignment="1">
      <alignment horizontal="center" vertical="center"/>
    </xf>
    <xf numFmtId="0" fontId="9" fillId="2" borderId="89" xfId="0" applyFont="1" applyFill="1" applyBorder="1" applyAlignment="1">
      <alignment horizontal="center" vertical="center"/>
    </xf>
    <xf numFmtId="0" fontId="27" fillId="2" borderId="39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177" fontId="33" fillId="0" borderId="13" xfId="0" applyNumberFormat="1" applyFont="1" applyFill="1" applyBorder="1" applyAlignment="1">
      <alignment horizontal="center" vertical="center"/>
    </xf>
    <xf numFmtId="0" fontId="27" fillId="2" borderId="57" xfId="0" applyFont="1" applyFill="1" applyBorder="1" applyAlignment="1">
      <alignment horizontal="center" vertical="center"/>
    </xf>
    <xf numFmtId="181" fontId="28" fillId="6" borderId="60" xfId="0" applyNumberFormat="1" applyFont="1" applyFill="1" applyBorder="1" applyAlignment="1">
      <alignment horizontal="center" vertical="center"/>
    </xf>
    <xf numFmtId="181" fontId="28" fillId="6" borderId="101" xfId="0" applyNumberFormat="1" applyFont="1" applyFill="1" applyBorder="1" applyAlignment="1">
      <alignment horizontal="center" vertical="center"/>
    </xf>
    <xf numFmtId="181" fontId="28" fillId="6" borderId="59" xfId="0" applyNumberFormat="1" applyFont="1" applyFill="1" applyBorder="1" applyAlignment="1">
      <alignment horizontal="center" vertical="center"/>
    </xf>
    <xf numFmtId="180" fontId="28" fillId="6" borderId="60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68" fillId="0" borderId="0" xfId="0" applyFont="1" applyBorder="1" applyAlignment="1">
      <alignment vertical="center"/>
    </xf>
    <xf numFmtId="0" fontId="9" fillId="4" borderId="149" xfId="0" applyFont="1" applyFill="1" applyBorder="1" applyAlignment="1">
      <alignment horizontal="center" vertical="center"/>
    </xf>
    <xf numFmtId="0" fontId="11" fillId="4" borderId="139" xfId="0" applyFont="1" applyFill="1" applyBorder="1" applyAlignment="1">
      <alignment horizontal="center" vertical="center"/>
    </xf>
    <xf numFmtId="0" fontId="9" fillId="4" borderId="150" xfId="0" applyFont="1" applyFill="1" applyBorder="1" applyAlignment="1">
      <alignment horizontal="center" vertical="center"/>
    </xf>
    <xf numFmtId="0" fontId="9" fillId="4" borderId="151" xfId="0" applyFont="1" applyFill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180" fontId="28" fillId="6" borderId="90" xfId="0" applyNumberFormat="1" applyFont="1" applyFill="1" applyBorder="1" applyAlignment="1">
      <alignment horizontal="center" vertical="center"/>
    </xf>
    <xf numFmtId="0" fontId="28" fillId="6" borderId="30" xfId="0" applyNumberFormat="1" applyFont="1" applyFill="1" applyBorder="1" applyAlignment="1">
      <alignment horizontal="center" vertical="center"/>
    </xf>
    <xf numFmtId="0" fontId="28" fillId="6" borderId="21" xfId="0" applyNumberFormat="1" applyFont="1" applyFill="1" applyBorder="1" applyAlignment="1">
      <alignment horizontal="center" vertical="center"/>
    </xf>
    <xf numFmtId="178" fontId="28" fillId="6" borderId="21" xfId="0" applyNumberFormat="1" applyFont="1" applyFill="1" applyBorder="1" applyAlignment="1">
      <alignment horizontal="center" vertical="center"/>
    </xf>
    <xf numFmtId="180" fontId="28" fillId="0" borderId="152" xfId="0" applyNumberFormat="1" applyFont="1" applyBorder="1" applyAlignment="1">
      <alignment horizontal="center" vertical="center"/>
    </xf>
    <xf numFmtId="180" fontId="28" fillId="0" borderId="140" xfId="0" applyNumberFormat="1" applyFont="1" applyFill="1" applyBorder="1" applyAlignment="1">
      <alignment horizontal="center" vertical="center"/>
    </xf>
    <xf numFmtId="0" fontId="27" fillId="0" borderId="95" xfId="0" applyFont="1" applyBorder="1" applyAlignment="1">
      <alignment horizontal="center" vertical="center"/>
    </xf>
    <xf numFmtId="180" fontId="28" fillId="6" borderId="95" xfId="0" applyNumberFormat="1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5" fillId="7" borderId="67" xfId="0" applyFont="1" applyFill="1" applyBorder="1" applyAlignment="1">
      <alignment horizontal="center" vertical="center"/>
    </xf>
    <xf numFmtId="0" fontId="12" fillId="7" borderId="68" xfId="0" applyFont="1" applyFill="1" applyBorder="1" applyAlignment="1">
      <alignment horizontal="center" vertical="center"/>
    </xf>
    <xf numFmtId="0" fontId="12" fillId="7" borderId="153" xfId="0" applyFont="1" applyFill="1" applyBorder="1" applyAlignment="1">
      <alignment horizontal="center" vertical="center"/>
    </xf>
    <xf numFmtId="0" fontId="28" fillId="6" borderId="22" xfId="0" applyNumberFormat="1" applyFont="1" applyFill="1" applyBorder="1" applyAlignment="1">
      <alignment horizontal="center" vertical="center"/>
    </xf>
    <xf numFmtId="0" fontId="28" fillId="6" borderId="13" xfId="0" applyNumberFormat="1" applyFont="1" applyFill="1" applyBorder="1" applyAlignment="1">
      <alignment horizontal="center" vertical="center"/>
    </xf>
    <xf numFmtId="178" fontId="28" fillId="6" borderId="13" xfId="0" applyNumberFormat="1" applyFont="1" applyFill="1" applyBorder="1" applyAlignment="1">
      <alignment horizontal="center" vertical="center"/>
    </xf>
    <xf numFmtId="180" fontId="28" fillId="0" borderId="154" xfId="0" applyNumberFormat="1" applyFont="1" applyBorder="1" applyAlignment="1">
      <alignment horizontal="center" vertical="center"/>
    </xf>
    <xf numFmtId="180" fontId="28" fillId="0" borderId="141" xfId="0" applyNumberFormat="1" applyFont="1" applyFill="1" applyBorder="1" applyAlignment="1">
      <alignment horizontal="center" vertical="center"/>
    </xf>
    <xf numFmtId="180" fontId="28" fillId="0" borderId="95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8" fillId="0" borderId="22" xfId="0" applyNumberFormat="1" applyFont="1" applyFill="1" applyBorder="1" applyAlignment="1">
      <alignment horizontal="center" vertical="center"/>
    </xf>
    <xf numFmtId="179" fontId="28" fillId="0" borderId="154" xfId="0" applyNumberFormat="1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6" fontId="33" fillId="0" borderId="22" xfId="0" applyNumberFormat="1" applyFont="1" applyBorder="1" applyAlignment="1">
      <alignment horizontal="center" vertical="center"/>
    </xf>
    <xf numFmtId="180" fontId="28" fillId="0" borderId="154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180" fontId="28" fillId="0" borderId="95" xfId="0" applyNumberFormat="1" applyFont="1" applyBorder="1" applyAlignment="1">
      <alignment horizontal="center" vertical="center"/>
    </xf>
    <xf numFmtId="0" fontId="0" fillId="0" borderId="95" xfId="0" applyFont="1" applyBorder="1" applyAlignment="1">
      <alignment vertical="center"/>
    </xf>
    <xf numFmtId="0" fontId="33" fillId="6" borderId="17" xfId="0" applyNumberFormat="1" applyFont="1" applyFill="1" applyBorder="1" applyAlignment="1">
      <alignment horizontal="center" vertical="center"/>
    </xf>
    <xf numFmtId="0" fontId="0" fillId="0" borderId="100" xfId="0" applyBorder="1" applyAlignment="1">
      <alignment vertical="center"/>
    </xf>
    <xf numFmtId="0" fontId="13" fillId="0" borderId="17" xfId="0" applyNumberFormat="1" applyFont="1" applyFill="1" applyBorder="1" applyAlignment="1">
      <alignment horizontal="center" vertical="center"/>
    </xf>
    <xf numFmtId="180" fontId="28" fillId="0" borderId="100" xfId="0" applyNumberFormat="1" applyFont="1" applyBorder="1" applyAlignment="1">
      <alignment horizontal="center" vertical="center"/>
    </xf>
    <xf numFmtId="180" fontId="28" fillId="0" borderId="155" xfId="0" applyNumberFormat="1" applyFont="1" applyFill="1" applyBorder="1" applyAlignment="1">
      <alignment horizontal="center" vertical="center"/>
    </xf>
    <xf numFmtId="0" fontId="9" fillId="8" borderId="156" xfId="0" applyFont="1" applyFill="1" applyBorder="1" applyAlignment="1">
      <alignment vertical="center"/>
    </xf>
    <xf numFmtId="0" fontId="22" fillId="8" borderId="157" xfId="0" applyFont="1" applyFill="1" applyBorder="1" applyAlignment="1">
      <alignment horizontal="center" vertical="center"/>
    </xf>
    <xf numFmtId="0" fontId="22" fillId="8" borderId="158" xfId="0" applyFont="1" applyFill="1" applyBorder="1" applyAlignment="1">
      <alignment horizontal="center" vertical="center"/>
    </xf>
    <xf numFmtId="0" fontId="11" fillId="8" borderId="153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/>
    </xf>
    <xf numFmtId="0" fontId="68" fillId="0" borderId="142" xfId="0" applyFont="1" applyBorder="1" applyAlignment="1">
      <alignment vertical="center"/>
    </xf>
    <xf numFmtId="0" fontId="80" fillId="9" borderId="149" xfId="0" applyFont="1" applyFill="1" applyBorder="1" applyAlignment="1">
      <alignment horizontal="center" vertical="center"/>
    </xf>
    <xf numFmtId="0" fontId="80" fillId="9" borderId="139" xfId="0" applyFont="1" applyFill="1" applyBorder="1" applyAlignment="1">
      <alignment horizontal="center" vertical="center"/>
    </xf>
    <xf numFmtId="0" fontId="82" fillId="9" borderId="18" xfId="0" applyFont="1" applyFill="1" applyBorder="1" applyAlignment="1">
      <alignment horizontal="center" vertical="center"/>
    </xf>
    <xf numFmtId="0" fontId="82" fillId="9" borderId="79" xfId="0" applyFont="1" applyFill="1" applyBorder="1" applyAlignment="1">
      <alignment horizontal="center" vertical="center"/>
    </xf>
    <xf numFmtId="0" fontId="82" fillId="9" borderId="84" xfId="0" applyFont="1" applyFill="1" applyBorder="1" applyAlignment="1">
      <alignment horizontal="center" vertical="center"/>
    </xf>
    <xf numFmtId="0" fontId="27" fillId="2" borderId="90" xfId="0" applyFont="1" applyFill="1" applyBorder="1" applyAlignment="1">
      <alignment horizontal="center" vertical="center"/>
    </xf>
    <xf numFmtId="0" fontId="27" fillId="2" borderId="21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horizontal="center" vertical="center"/>
    </xf>
    <xf numFmtId="177" fontId="33" fillId="2" borderId="43" xfId="0" applyNumberFormat="1" applyFont="1" applyFill="1" applyBorder="1" applyAlignment="1" quotePrefix="1">
      <alignment horizontal="center" vertical="center"/>
    </xf>
    <xf numFmtId="180" fontId="28" fillId="2" borderId="39" xfId="0" applyNumberFormat="1" applyFont="1" applyFill="1" applyBorder="1" applyAlignment="1">
      <alignment horizontal="right" vertical="center"/>
    </xf>
    <xf numFmtId="180" fontId="28" fillId="2" borderId="21" xfId="0" applyNumberFormat="1" applyFont="1" applyFill="1" applyBorder="1" applyAlignment="1">
      <alignment horizontal="center" vertical="center"/>
    </xf>
    <xf numFmtId="178" fontId="28" fillId="2" borderId="21" xfId="0" applyNumberFormat="1" applyFont="1" applyFill="1" applyBorder="1" applyAlignment="1">
      <alignment horizontal="center" vertical="center"/>
    </xf>
    <xf numFmtId="180" fontId="28" fillId="2" borderId="43" xfId="0" applyNumberFormat="1" applyFont="1" applyFill="1" applyBorder="1" applyAlignment="1">
      <alignment horizontal="center" vertical="center"/>
    </xf>
    <xf numFmtId="179" fontId="28" fillId="2" borderId="39" xfId="0" applyNumberFormat="1" applyFont="1" applyFill="1" applyBorder="1" applyAlignment="1">
      <alignment horizontal="center" vertical="center"/>
    </xf>
    <xf numFmtId="180" fontId="28" fillId="2" borderId="140" xfId="0" applyNumberFormat="1" applyFont="1" applyFill="1" applyBorder="1" applyAlignment="1">
      <alignment horizontal="center" vertical="center"/>
    </xf>
    <xf numFmtId="0" fontId="27" fillId="2" borderId="95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center" vertical="center"/>
    </xf>
    <xf numFmtId="176" fontId="33" fillId="2" borderId="29" xfId="0" applyNumberFormat="1" applyFont="1" applyFill="1" applyBorder="1" applyAlignment="1">
      <alignment horizontal="center" vertical="center"/>
    </xf>
    <xf numFmtId="180" fontId="28" fillId="2" borderId="14" xfId="0" applyNumberFormat="1" applyFont="1" applyFill="1" applyBorder="1" applyAlignment="1">
      <alignment horizontal="right" vertical="center"/>
    </xf>
    <xf numFmtId="180" fontId="28" fillId="2" borderId="13" xfId="0" applyNumberFormat="1" applyFont="1" applyFill="1" applyBorder="1" applyAlignment="1">
      <alignment horizontal="center" vertical="center"/>
    </xf>
    <xf numFmtId="178" fontId="28" fillId="2" borderId="13" xfId="0" applyNumberFormat="1" applyFont="1" applyFill="1" applyBorder="1" applyAlignment="1">
      <alignment horizontal="center" vertical="center"/>
    </xf>
    <xf numFmtId="180" fontId="28" fillId="2" borderId="29" xfId="0" applyNumberFormat="1" applyFont="1" applyFill="1" applyBorder="1" applyAlignment="1">
      <alignment horizontal="center" vertical="center"/>
    </xf>
    <xf numFmtId="179" fontId="28" fillId="2" borderId="14" xfId="0" applyNumberFormat="1" applyFont="1" applyFill="1" applyBorder="1" applyAlignment="1">
      <alignment horizontal="center" vertical="center"/>
    </xf>
    <xf numFmtId="180" fontId="28" fillId="2" borderId="141" xfId="0" applyNumberFormat="1" applyFont="1" applyFill="1" applyBorder="1" applyAlignment="1">
      <alignment horizontal="center" vertical="center"/>
    </xf>
    <xf numFmtId="177" fontId="33" fillId="2" borderId="29" xfId="0" applyNumberFormat="1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177" fontId="33" fillId="2" borderId="29" xfId="0" applyNumberFormat="1" applyFont="1" applyFill="1" applyBorder="1" applyAlignment="1" quotePrefix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vertical="center"/>
    </xf>
    <xf numFmtId="0" fontId="27" fillId="2" borderId="114" xfId="0" applyFont="1" applyFill="1" applyBorder="1" applyAlignment="1">
      <alignment horizontal="left" vertical="center"/>
    </xf>
    <xf numFmtId="0" fontId="10" fillId="2" borderId="114" xfId="0" applyFont="1" applyFill="1" applyBorder="1" applyAlignment="1">
      <alignment horizontal="left" vertical="center"/>
    </xf>
    <xf numFmtId="0" fontId="10" fillId="2" borderId="114" xfId="0" applyFont="1" applyFill="1" applyBorder="1" applyAlignment="1">
      <alignment horizontal="center" vertical="center"/>
    </xf>
    <xf numFmtId="177" fontId="33" fillId="2" borderId="121" xfId="0" applyNumberFormat="1" applyFont="1" applyFill="1" applyBorder="1" applyAlignment="1">
      <alignment horizontal="center" vertical="center"/>
    </xf>
    <xf numFmtId="180" fontId="28" fillId="2" borderId="120" xfId="0" applyNumberFormat="1" applyFont="1" applyFill="1" applyBorder="1" applyAlignment="1">
      <alignment horizontal="right" vertical="center"/>
    </xf>
    <xf numFmtId="180" fontId="28" fillId="2" borderId="114" xfId="0" applyNumberFormat="1" applyFont="1" applyFill="1" applyBorder="1" applyAlignment="1">
      <alignment horizontal="center" vertical="center"/>
    </xf>
    <xf numFmtId="0" fontId="28" fillId="2" borderId="13" xfId="0" applyNumberFormat="1" applyFont="1" applyFill="1" applyBorder="1" applyAlignment="1">
      <alignment horizontal="right" vertical="center"/>
    </xf>
    <xf numFmtId="0" fontId="33" fillId="2" borderId="17" xfId="0" applyNumberFormat="1" applyFont="1" applyFill="1" applyBorder="1" applyAlignment="1">
      <alignment horizontal="center" vertical="center"/>
    </xf>
    <xf numFmtId="177" fontId="33" fillId="2" borderId="22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right" vertical="center"/>
    </xf>
    <xf numFmtId="0" fontId="28" fillId="2" borderId="13" xfId="0" applyNumberFormat="1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vertical="center"/>
    </xf>
    <xf numFmtId="181" fontId="28" fillId="2" borderId="13" xfId="0" applyNumberFormat="1" applyFont="1" applyFill="1" applyBorder="1" applyAlignment="1">
      <alignment horizontal="right" vertical="center"/>
    </xf>
    <xf numFmtId="181" fontId="13" fillId="2" borderId="13" xfId="0" applyNumberFormat="1" applyFont="1" applyFill="1" applyBorder="1" applyAlignment="1">
      <alignment horizontal="center" vertical="center"/>
    </xf>
    <xf numFmtId="181" fontId="28" fillId="2" borderId="13" xfId="0" applyNumberFormat="1" applyFont="1" applyFill="1" applyBorder="1" applyAlignment="1">
      <alignment horizontal="center" vertical="center"/>
    </xf>
    <xf numFmtId="0" fontId="35" fillId="5" borderId="156" xfId="0" applyFont="1" applyFill="1" applyBorder="1" applyAlignment="1">
      <alignment horizontal="right" vertical="center"/>
    </xf>
    <xf numFmtId="0" fontId="35" fillId="5" borderId="33" xfId="0" applyFont="1" applyFill="1" applyBorder="1" applyAlignment="1">
      <alignment vertical="center"/>
    </xf>
    <xf numFmtId="0" fontId="14" fillId="5" borderId="31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9" fillId="2" borderId="52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8" fillId="0" borderId="142" xfId="0" applyFont="1" applyBorder="1" applyAlignment="1">
      <alignment vertical="center"/>
    </xf>
    <xf numFmtId="0" fontId="67" fillId="8" borderId="149" xfId="0" applyFont="1" applyFill="1" applyBorder="1" applyAlignment="1">
      <alignment horizontal="center" vertical="center"/>
    </xf>
    <xf numFmtId="0" fontId="67" fillId="8" borderId="67" xfId="0" applyFont="1" applyFill="1" applyBorder="1" applyAlignment="1">
      <alignment horizontal="center" vertical="center"/>
    </xf>
    <xf numFmtId="0" fontId="67" fillId="8" borderId="13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7" fillId="8" borderId="159" xfId="0" applyFont="1" applyFill="1" applyBorder="1" applyAlignment="1">
      <alignment horizontal="center" vertical="center"/>
    </xf>
    <xf numFmtId="0" fontId="7" fillId="8" borderId="160" xfId="0" applyFont="1" applyFill="1" applyBorder="1" applyAlignment="1">
      <alignment horizontal="center" vertical="center"/>
    </xf>
    <xf numFmtId="0" fontId="7" fillId="8" borderId="161" xfId="0" applyFont="1" applyFill="1" applyBorder="1" applyAlignment="1">
      <alignment horizontal="center" vertical="center"/>
    </xf>
    <xf numFmtId="0" fontId="7" fillId="8" borderId="162" xfId="0" applyFont="1" applyFill="1" applyBorder="1" applyAlignment="1">
      <alignment horizontal="center" vertical="center"/>
    </xf>
    <xf numFmtId="0" fontId="7" fillId="8" borderId="18" xfId="0" applyFont="1" applyFill="1" applyBorder="1" applyAlignment="1">
      <alignment horizontal="center" vertical="center"/>
    </xf>
    <xf numFmtId="0" fontId="7" fillId="8" borderId="150" xfId="0" applyFont="1" applyFill="1" applyBorder="1" applyAlignment="1">
      <alignment horizontal="center" vertical="center"/>
    </xf>
    <xf numFmtId="0" fontId="7" fillId="8" borderId="163" xfId="0" applyFont="1" applyFill="1" applyBorder="1" applyAlignment="1">
      <alignment horizontal="center" vertical="center"/>
    </xf>
    <xf numFmtId="0" fontId="7" fillId="8" borderId="164" xfId="0" applyFont="1" applyFill="1" applyBorder="1" applyAlignment="1">
      <alignment horizontal="center" vertical="center"/>
    </xf>
    <xf numFmtId="0" fontId="7" fillId="8" borderId="25" xfId="0" applyFont="1" applyFill="1" applyBorder="1" applyAlignment="1">
      <alignment horizontal="center" vertical="center"/>
    </xf>
    <xf numFmtId="0" fontId="67" fillId="8" borderId="165" xfId="0" applyFont="1" applyFill="1" applyBorder="1" applyAlignment="1">
      <alignment horizontal="center" vertical="center"/>
    </xf>
    <xf numFmtId="0" fontId="67" fillId="8" borderId="151" xfId="0" applyFont="1" applyFill="1" applyBorder="1" applyAlignment="1">
      <alignment horizontal="center" vertical="center"/>
    </xf>
    <xf numFmtId="0" fontId="67" fillId="8" borderId="84" xfId="0" applyFont="1" applyFill="1" applyBorder="1" applyAlignment="1">
      <alignment horizontal="center" vertical="center"/>
    </xf>
    <xf numFmtId="0" fontId="14" fillId="0" borderId="9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176" fontId="8" fillId="0" borderId="30" xfId="0" applyNumberFormat="1" applyFont="1" applyFill="1" applyBorder="1" applyAlignment="1">
      <alignment horizontal="center" vertical="center"/>
    </xf>
    <xf numFmtId="180" fontId="13" fillId="0" borderId="90" xfId="0" applyNumberFormat="1" applyFont="1" applyFill="1" applyBorder="1" applyAlignment="1">
      <alignment horizontal="right" vertical="center"/>
    </xf>
    <xf numFmtId="0" fontId="10" fillId="0" borderId="110" xfId="0" applyNumberFormat="1" applyFont="1" applyFill="1" applyBorder="1" applyAlignment="1">
      <alignment horizontal="right" vertical="center"/>
    </xf>
    <xf numFmtId="0" fontId="10" fillId="0" borderId="111" xfId="0" applyNumberFormat="1" applyFont="1" applyFill="1" applyBorder="1" applyAlignment="1">
      <alignment horizontal="right" vertical="center"/>
    </xf>
    <xf numFmtId="180" fontId="10" fillId="0" borderId="98" xfId="0" applyNumberFormat="1" applyFont="1" applyFill="1" applyBorder="1" applyAlignment="1">
      <alignment horizontal="right" vertical="center"/>
    </xf>
    <xf numFmtId="178" fontId="13" fillId="0" borderId="13" xfId="0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/>
    </xf>
    <xf numFmtId="180" fontId="13" fillId="0" borderId="140" xfId="0" applyNumberFormat="1" applyFont="1" applyFill="1" applyBorder="1" applyAlignment="1">
      <alignment horizontal="right" vertical="center"/>
    </xf>
    <xf numFmtId="178" fontId="10" fillId="0" borderId="166" xfId="0" applyNumberFormat="1" applyFont="1" applyFill="1" applyBorder="1" applyAlignment="1">
      <alignment horizontal="right" vertical="center"/>
    </xf>
    <xf numFmtId="180" fontId="10" fillId="0" borderId="111" xfId="0" applyNumberFormat="1" applyFont="1" applyFill="1" applyBorder="1" applyAlignment="1">
      <alignment horizontal="right" vertical="center"/>
    </xf>
    <xf numFmtId="178" fontId="13" fillId="0" borderId="21" xfId="0" applyNumberFormat="1" applyFont="1" applyFill="1" applyBorder="1" applyAlignment="1">
      <alignment horizontal="right" vertical="center"/>
    </xf>
    <xf numFmtId="180" fontId="13" fillId="0" borderId="122" xfId="0" applyNumberFormat="1" applyFont="1" applyFill="1" applyBorder="1" applyAlignment="1">
      <alignment horizontal="right" vertical="center"/>
    </xf>
    <xf numFmtId="179" fontId="10" fillId="0" borderId="90" xfId="0" applyNumberFormat="1" applyFont="1" applyFill="1" applyBorder="1" applyAlignment="1">
      <alignment horizontal="right" vertical="center"/>
    </xf>
    <xf numFmtId="180" fontId="9" fillId="0" borderId="140" xfId="0" applyNumberFormat="1" applyFont="1" applyFill="1" applyBorder="1" applyAlignment="1">
      <alignment horizontal="right" vertical="center"/>
    </xf>
    <xf numFmtId="0" fontId="14" fillId="0" borderId="95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80" fontId="13" fillId="0" borderId="95" xfId="0" applyNumberFormat="1" applyFont="1" applyFill="1" applyBorder="1" applyAlignment="1">
      <alignment horizontal="right" vertical="center"/>
    </xf>
    <xf numFmtId="0" fontId="10" fillId="0" borderId="96" xfId="0" applyNumberFormat="1" applyFont="1" applyFill="1" applyBorder="1" applyAlignment="1">
      <alignment horizontal="right" vertical="center"/>
    </xf>
    <xf numFmtId="0" fontId="10" fillId="0" borderId="97" xfId="0" applyNumberFormat="1" applyFont="1" applyFill="1" applyBorder="1" applyAlignment="1">
      <alignment horizontal="right" vertical="center"/>
    </xf>
    <xf numFmtId="180" fontId="9" fillId="0" borderId="13" xfId="0" applyNumberFormat="1" applyFont="1" applyFill="1" applyBorder="1" applyAlignment="1">
      <alignment horizontal="right" vertical="center"/>
    </xf>
    <xf numFmtId="180" fontId="13" fillId="0" borderId="141" xfId="0" applyNumberFormat="1" applyFont="1" applyFill="1" applyBorder="1" applyAlignment="1">
      <alignment horizontal="right" vertical="center"/>
    </xf>
    <xf numFmtId="178" fontId="10" fillId="0" borderId="167" xfId="0" applyNumberFormat="1" applyFont="1" applyFill="1" applyBorder="1" applyAlignment="1">
      <alignment horizontal="right" vertical="center"/>
    </xf>
    <xf numFmtId="180" fontId="10" fillId="0" borderId="97" xfId="0" applyNumberFormat="1" applyFont="1" applyFill="1" applyBorder="1" applyAlignment="1">
      <alignment horizontal="right" vertical="center"/>
    </xf>
    <xf numFmtId="180" fontId="13" fillId="0" borderId="37" xfId="0" applyNumberFormat="1" applyFont="1" applyFill="1" applyBorder="1" applyAlignment="1">
      <alignment horizontal="right" vertical="center"/>
    </xf>
    <xf numFmtId="179" fontId="13" fillId="0" borderId="95" xfId="0" applyNumberFormat="1" applyFont="1" applyFill="1" applyBorder="1" applyAlignment="1">
      <alignment horizontal="right" vertical="center"/>
    </xf>
    <xf numFmtId="180" fontId="9" fillId="0" borderId="141" xfId="0" applyNumberFormat="1" applyFont="1" applyFill="1" applyBorder="1" applyAlignment="1">
      <alignment horizontal="right" vertical="center"/>
    </xf>
    <xf numFmtId="180" fontId="10" fillId="0" borderId="96" xfId="0" applyNumberFormat="1" applyFont="1" applyFill="1" applyBorder="1" applyAlignment="1">
      <alignment horizontal="right" vertical="center"/>
    </xf>
    <xf numFmtId="178" fontId="10" fillId="0" borderId="96" xfId="0" applyNumberFormat="1" applyFont="1" applyFill="1" applyBorder="1" applyAlignment="1">
      <alignment horizontal="right" vertical="center"/>
    </xf>
    <xf numFmtId="180" fontId="10" fillId="0" borderId="167" xfId="0" applyNumberFormat="1" applyFont="1" applyFill="1" applyBorder="1" applyAlignment="1">
      <alignment horizontal="right" vertical="center"/>
    </xf>
    <xf numFmtId="0" fontId="7" fillId="0" borderId="97" xfId="0" applyNumberFormat="1" applyFont="1" applyFill="1" applyBorder="1" applyAlignment="1">
      <alignment horizontal="right" vertical="center"/>
    </xf>
    <xf numFmtId="0" fontId="10" fillId="0" borderId="98" xfId="0" applyNumberFormat="1" applyFont="1" applyFill="1" applyBorder="1" applyAlignment="1">
      <alignment horizontal="right" vertical="center"/>
    </xf>
    <xf numFmtId="181" fontId="9" fillId="0" borderId="13" xfId="0" applyNumberFormat="1" applyFont="1" applyFill="1" applyBorder="1" applyAlignment="1">
      <alignment horizontal="right" vertical="center"/>
    </xf>
    <xf numFmtId="181" fontId="10" fillId="0" borderId="96" xfId="0" applyNumberFormat="1" applyFont="1" applyFill="1" applyBorder="1" applyAlignment="1">
      <alignment horizontal="right" vertical="center"/>
    </xf>
    <xf numFmtId="181" fontId="10" fillId="0" borderId="167" xfId="0" applyNumberFormat="1" applyFont="1" applyFill="1" applyBorder="1" applyAlignment="1">
      <alignment horizontal="right" vertical="center"/>
    </xf>
    <xf numFmtId="180" fontId="7" fillId="0" borderId="97" xfId="0" applyNumberFormat="1" applyFont="1" applyFill="1" applyBorder="1" applyAlignment="1">
      <alignment horizontal="right" vertical="center"/>
    </xf>
    <xf numFmtId="0" fontId="83" fillId="0" borderId="13" xfId="0" applyFont="1" applyFill="1" applyBorder="1" applyAlignment="1">
      <alignment horizontal="left" vertical="center"/>
    </xf>
    <xf numFmtId="178" fontId="13" fillId="0" borderId="95" xfId="0" applyNumberFormat="1" applyFont="1" applyFill="1" applyBorder="1" applyAlignment="1">
      <alignment horizontal="right" vertical="center"/>
    </xf>
    <xf numFmtId="178" fontId="9" fillId="0" borderId="13" xfId="0" applyNumberFormat="1" applyFont="1" applyFill="1" applyBorder="1" applyAlignment="1">
      <alignment horizontal="right" vertical="center"/>
    </xf>
    <xf numFmtId="0" fontId="9" fillId="0" borderId="114" xfId="0" applyFont="1" applyFill="1" applyBorder="1" applyAlignment="1">
      <alignment horizontal="left" vertical="center"/>
    </xf>
    <xf numFmtId="0" fontId="7" fillId="0" borderId="114" xfId="0" applyFont="1" applyFill="1" applyBorder="1" applyAlignment="1">
      <alignment horizontal="left" vertical="center"/>
    </xf>
    <xf numFmtId="0" fontId="7" fillId="0" borderId="114" xfId="0" applyFont="1" applyFill="1" applyBorder="1" applyAlignment="1">
      <alignment horizontal="center" vertical="center"/>
    </xf>
    <xf numFmtId="176" fontId="8" fillId="0" borderId="168" xfId="0" applyNumberFormat="1" applyFont="1" applyFill="1" applyBorder="1" applyAlignment="1">
      <alignment horizontal="center" vertical="center"/>
    </xf>
    <xf numFmtId="180" fontId="13" fillId="0" borderId="116" xfId="0" applyNumberFormat="1" applyFont="1" applyFill="1" applyBorder="1" applyAlignment="1">
      <alignment horizontal="right" vertical="center"/>
    </xf>
    <xf numFmtId="0" fontId="10" fillId="0" borderId="117" xfId="0" applyNumberFormat="1" applyFont="1" applyFill="1" applyBorder="1" applyAlignment="1">
      <alignment horizontal="right" vertical="center"/>
    </xf>
    <xf numFmtId="0" fontId="10" fillId="0" borderId="119" xfId="0" applyNumberFormat="1" applyFont="1" applyFill="1" applyBorder="1" applyAlignment="1">
      <alignment horizontal="right" vertical="center"/>
    </xf>
    <xf numFmtId="178" fontId="13" fillId="0" borderId="114" xfId="0" applyNumberFormat="1" applyFont="1" applyFill="1" applyBorder="1" applyAlignment="1">
      <alignment horizontal="right" vertical="center"/>
    </xf>
    <xf numFmtId="180" fontId="9" fillId="0" borderId="114" xfId="0" applyNumberFormat="1" applyFont="1" applyFill="1" applyBorder="1" applyAlignment="1">
      <alignment horizontal="right" vertical="center"/>
    </xf>
    <xf numFmtId="178" fontId="10" fillId="0" borderId="169" xfId="0" applyNumberFormat="1" applyFont="1" applyFill="1" applyBorder="1" applyAlignment="1">
      <alignment horizontal="right" vertical="center"/>
    </xf>
    <xf numFmtId="180" fontId="10" fillId="0" borderId="118" xfId="0" applyNumberFormat="1" applyFont="1" applyFill="1" applyBorder="1" applyAlignment="1">
      <alignment horizontal="right" vertical="center"/>
    </xf>
    <xf numFmtId="180" fontId="10" fillId="0" borderId="119" xfId="0" applyNumberFormat="1" applyFont="1" applyFill="1" applyBorder="1" applyAlignment="1">
      <alignment horizontal="right" vertical="center"/>
    </xf>
    <xf numFmtId="180" fontId="13" fillId="0" borderId="115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horizontal="right" vertical="center"/>
    </xf>
    <xf numFmtId="180" fontId="9" fillId="0" borderId="22" xfId="0" applyNumberFormat="1" applyFont="1" applyFill="1" applyBorder="1" applyAlignment="1">
      <alignment horizontal="right" vertical="center"/>
    </xf>
    <xf numFmtId="0" fontId="13" fillId="0" borderId="95" xfId="0" applyFont="1" applyFill="1" applyBorder="1" applyAlignment="1">
      <alignment horizontal="right" vertical="center"/>
    </xf>
    <xf numFmtId="0" fontId="13" fillId="0" borderId="13" xfId="0" applyNumberFormat="1" applyFont="1" applyFill="1" applyBorder="1" applyAlignment="1">
      <alignment horizontal="right" vertical="center"/>
    </xf>
    <xf numFmtId="0" fontId="13" fillId="0" borderId="37" xfId="0" applyNumberFormat="1" applyFont="1" applyFill="1" applyBorder="1" applyAlignment="1">
      <alignment horizontal="right" vertical="center"/>
    </xf>
    <xf numFmtId="178" fontId="7" fillId="0" borderId="97" xfId="0" applyNumberFormat="1" applyFont="1" applyFill="1" applyBorder="1" applyAlignment="1">
      <alignment horizontal="right" vertical="center"/>
    </xf>
    <xf numFmtId="178" fontId="10" fillId="0" borderId="98" xfId="0" applyNumberFormat="1" applyFont="1" applyFill="1" applyBorder="1" applyAlignment="1">
      <alignment horizontal="right" vertical="center"/>
    </xf>
    <xf numFmtId="0" fontId="9" fillId="0" borderId="22" xfId="0" applyNumberFormat="1" applyFont="1" applyFill="1" applyBorder="1" applyAlignment="1">
      <alignment horizontal="right" vertical="center"/>
    </xf>
    <xf numFmtId="0" fontId="13" fillId="0" borderId="95" xfId="0" applyNumberFormat="1" applyFont="1" applyFill="1" applyBorder="1" applyAlignment="1">
      <alignment horizontal="right" vertical="center"/>
    </xf>
    <xf numFmtId="176" fontId="8" fillId="0" borderId="141" xfId="0" applyNumberFormat="1" applyFont="1" applyFill="1" applyBorder="1" applyAlignment="1">
      <alignment horizontal="center" vertical="center"/>
    </xf>
    <xf numFmtId="180" fontId="13" fillId="0" borderId="154" xfId="0" applyNumberFormat="1" applyFont="1" applyFill="1" applyBorder="1" applyAlignment="1">
      <alignment horizontal="right" vertical="center"/>
    </xf>
    <xf numFmtId="178" fontId="9" fillId="0" borderId="22" xfId="0" applyNumberFormat="1" applyFont="1" applyFill="1" applyBorder="1" applyAlignment="1">
      <alignment horizontal="right" vertical="center"/>
    </xf>
    <xf numFmtId="178" fontId="13" fillId="0" borderId="22" xfId="0" applyNumberFormat="1" applyFont="1" applyFill="1" applyBorder="1" applyAlignment="1">
      <alignment horizontal="right" vertical="center"/>
    </xf>
    <xf numFmtId="181" fontId="10" fillId="0" borderId="98" xfId="0" applyNumberFormat="1" applyFont="1" applyFill="1" applyBorder="1" applyAlignment="1">
      <alignment horizontal="right" vertical="center"/>
    </xf>
    <xf numFmtId="0" fontId="14" fillId="0" borderId="116" xfId="0" applyFont="1" applyFill="1" applyBorder="1" applyAlignment="1">
      <alignment horizontal="center" vertical="center"/>
    </xf>
    <xf numFmtId="176" fontId="8" fillId="0" borderId="115" xfId="0" applyNumberFormat="1" applyFont="1" applyFill="1" applyBorder="1" applyAlignment="1">
      <alignment horizontal="center" vertical="center"/>
    </xf>
    <xf numFmtId="0" fontId="83" fillId="0" borderId="118" xfId="0" applyNumberFormat="1" applyFont="1" applyFill="1" applyBorder="1" applyAlignment="1">
      <alignment horizontal="right" vertical="center"/>
    </xf>
    <xf numFmtId="178" fontId="10" fillId="0" borderId="114" xfId="0" applyNumberFormat="1" applyFont="1" applyFill="1" applyBorder="1" applyAlignment="1">
      <alignment horizontal="right" vertical="center"/>
    </xf>
    <xf numFmtId="180" fontId="13" fillId="0" borderId="114" xfId="0" applyNumberFormat="1" applyFont="1" applyFill="1" applyBorder="1" applyAlignment="1">
      <alignment horizontal="right" vertical="center"/>
    </xf>
    <xf numFmtId="180" fontId="13" fillId="0" borderId="168" xfId="0" applyNumberFormat="1" applyFont="1" applyFill="1" applyBorder="1" applyAlignment="1">
      <alignment horizontal="right" vertical="center"/>
    </xf>
    <xf numFmtId="178" fontId="13" fillId="0" borderId="125" xfId="0" applyNumberFormat="1" applyFont="1" applyFill="1" applyBorder="1" applyAlignment="1">
      <alignment horizontal="right" vertical="center"/>
    </xf>
    <xf numFmtId="178" fontId="10" fillId="0" borderId="117" xfId="0" applyNumberFormat="1" applyFont="1" applyFill="1" applyBorder="1" applyAlignment="1">
      <alignment horizontal="right" vertical="center"/>
    </xf>
    <xf numFmtId="178" fontId="10" fillId="0" borderId="119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78" fontId="13" fillId="0" borderId="115" xfId="0" applyNumberFormat="1" applyFont="1" applyFill="1" applyBorder="1" applyAlignment="1">
      <alignment horizontal="right" vertical="center"/>
    </xf>
    <xf numFmtId="178" fontId="13" fillId="0" borderId="116" xfId="0" applyNumberFormat="1" applyFont="1" applyFill="1" applyBorder="1" applyAlignment="1">
      <alignment horizontal="right" vertical="center"/>
    </xf>
    <xf numFmtId="181" fontId="10" fillId="0" borderId="119" xfId="0" applyNumberFormat="1" applyFont="1" applyFill="1" applyBorder="1" applyAlignment="1">
      <alignment horizontal="right" vertical="center"/>
    </xf>
    <xf numFmtId="0" fontId="0" fillId="0" borderId="115" xfId="0" applyFont="1" applyBorder="1" applyAlignment="1">
      <alignment horizontal="right" vertical="center"/>
    </xf>
    <xf numFmtId="180" fontId="13" fillId="0" borderId="125" xfId="0" applyNumberFormat="1" applyFont="1" applyFill="1" applyBorder="1" applyAlignment="1">
      <alignment horizontal="right" vertical="center"/>
    </xf>
    <xf numFmtId="179" fontId="13" fillId="0" borderId="116" xfId="0" applyNumberFormat="1" applyFont="1" applyFill="1" applyBorder="1" applyAlignment="1">
      <alignment horizontal="right" vertical="center"/>
    </xf>
    <xf numFmtId="180" fontId="9" fillId="0" borderId="168" xfId="0" applyNumberFormat="1" applyFont="1" applyFill="1" applyBorder="1" applyAlignment="1">
      <alignment horizontal="right" vertical="center"/>
    </xf>
    <xf numFmtId="0" fontId="0" fillId="10" borderId="67" xfId="0" applyFill="1" applyBorder="1" applyAlignment="1">
      <alignment vertical="center"/>
    </xf>
    <xf numFmtId="0" fontId="56" fillId="10" borderId="68" xfId="0" applyFont="1" applyFill="1" applyBorder="1" applyAlignment="1">
      <alignment vertical="center"/>
    </xf>
    <xf numFmtId="0" fontId="56" fillId="10" borderId="170" xfId="0" applyFont="1" applyFill="1" applyBorder="1" applyAlignment="1">
      <alignment vertical="center"/>
    </xf>
    <xf numFmtId="180" fontId="8" fillId="11" borderId="68" xfId="0" applyNumberFormat="1" applyFont="1" applyFill="1" applyBorder="1" applyAlignment="1">
      <alignment horizontal="center" vertical="center"/>
    </xf>
    <xf numFmtId="181" fontId="8" fillId="11" borderId="68" xfId="0" applyNumberFormat="1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vertical="center"/>
    </xf>
    <xf numFmtId="0" fontId="87" fillId="0" borderId="135" xfId="0" applyFont="1" applyFill="1" applyBorder="1" applyAlignment="1">
      <alignment vertical="center"/>
    </xf>
    <xf numFmtId="0" fontId="87" fillId="0" borderId="31" xfId="0" applyFont="1" applyFill="1" applyBorder="1" applyAlignment="1">
      <alignment vertical="center"/>
    </xf>
    <xf numFmtId="0" fontId="9" fillId="0" borderId="142" xfId="0" applyFont="1" applyBorder="1" applyAlignment="1">
      <alignment vertical="center"/>
    </xf>
    <xf numFmtId="0" fontId="14" fillId="2" borderId="70" xfId="0" applyFont="1" applyFill="1" applyBorder="1" applyAlignment="1">
      <alignment horizontal="center" vertical="center"/>
    </xf>
    <xf numFmtId="0" fontId="9" fillId="2" borderId="51" xfId="0" applyFont="1" applyFill="1" applyBorder="1" applyAlignment="1">
      <alignment horizontal="center" vertical="center"/>
    </xf>
    <xf numFmtId="0" fontId="8" fillId="10" borderId="87" xfId="0" applyFont="1" applyFill="1" applyBorder="1" applyAlignment="1">
      <alignment horizontal="center" vertical="center"/>
    </xf>
    <xf numFmtId="0" fontId="8" fillId="10" borderId="9" xfId="0" applyFont="1" applyFill="1" applyBorder="1" applyAlignment="1">
      <alignment horizontal="center" vertical="center"/>
    </xf>
    <xf numFmtId="0" fontId="8" fillId="10" borderId="70" xfId="0" applyFont="1" applyFill="1" applyBorder="1" applyAlignment="1">
      <alignment horizontal="center" vertical="center"/>
    </xf>
    <xf numFmtId="0" fontId="8" fillId="10" borderId="171" xfId="0" applyFont="1" applyFill="1" applyBorder="1" applyAlignment="1">
      <alignment horizontal="center" vertical="center"/>
    </xf>
    <xf numFmtId="0" fontId="8" fillId="10" borderId="172" xfId="0" applyFont="1" applyFill="1" applyBorder="1" applyAlignment="1">
      <alignment horizontal="center" vertical="center"/>
    </xf>
    <xf numFmtId="0" fontId="8" fillId="10" borderId="173" xfId="0" applyFont="1" applyFill="1" applyBorder="1" applyAlignment="1">
      <alignment horizontal="center" vertical="center"/>
    </xf>
    <xf numFmtId="0" fontId="8" fillId="10" borderId="104" xfId="0" applyFont="1" applyFill="1" applyBorder="1" applyAlignment="1">
      <alignment horizontal="center" vertical="center"/>
    </xf>
    <xf numFmtId="0" fontId="8" fillId="11" borderId="151" xfId="0" applyFont="1" applyFill="1" applyBorder="1" applyAlignment="1">
      <alignment horizontal="center" vertical="center"/>
    </xf>
    <xf numFmtId="0" fontId="8" fillId="11" borderId="88" xfId="0" applyFont="1" applyFill="1" applyBorder="1" applyAlignment="1">
      <alignment horizontal="center" vertical="center"/>
    </xf>
    <xf numFmtId="0" fontId="8" fillId="11" borderId="174" xfId="0" applyFont="1" applyFill="1" applyBorder="1" applyAlignment="1">
      <alignment horizontal="center" vertical="center"/>
    </xf>
    <xf numFmtId="0" fontId="8" fillId="11" borderId="82" xfId="0" applyFont="1" applyFill="1" applyBorder="1" applyAlignment="1">
      <alignment horizontal="center" vertical="center"/>
    </xf>
    <xf numFmtId="0" fontId="8" fillId="11" borderId="175" xfId="0" applyFont="1" applyFill="1" applyBorder="1" applyAlignment="1">
      <alignment horizontal="center" vertical="center"/>
    </xf>
    <xf numFmtId="0" fontId="8" fillId="11" borderId="84" xfId="0" applyFont="1" applyFill="1" applyBorder="1" applyAlignment="1">
      <alignment horizontal="center" vertical="center"/>
    </xf>
    <xf numFmtId="0" fontId="8" fillId="7" borderId="151" xfId="0" applyFont="1" applyFill="1" applyBorder="1" applyAlignment="1">
      <alignment horizontal="center" vertical="center"/>
    </xf>
    <xf numFmtId="0" fontId="8" fillId="7" borderId="88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8" fillId="7" borderId="174" xfId="0" applyFont="1" applyFill="1" applyBorder="1" applyAlignment="1">
      <alignment horizontal="center" vertical="center"/>
    </xf>
    <xf numFmtId="0" fontId="8" fillId="7" borderId="82" xfId="0" applyFont="1" applyFill="1" applyBorder="1" applyAlignment="1">
      <alignment horizontal="center" vertical="center"/>
    </xf>
    <xf numFmtId="0" fontId="8" fillId="7" borderId="175" xfId="0" applyFont="1" applyFill="1" applyBorder="1" applyAlignment="1">
      <alignment horizontal="center" vertical="center"/>
    </xf>
    <xf numFmtId="0" fontId="8" fillId="7" borderId="99" xfId="0" applyFont="1" applyFill="1" applyBorder="1" applyAlignment="1">
      <alignment horizontal="center" vertical="center"/>
    </xf>
    <xf numFmtId="0" fontId="9" fillId="0" borderId="176" xfId="0" applyFont="1" applyFill="1" applyBorder="1" applyAlignment="1">
      <alignment horizontal="center" vertical="center"/>
    </xf>
    <xf numFmtId="0" fontId="11" fillId="10" borderId="36" xfId="0" applyFont="1" applyFill="1" applyBorder="1" applyAlignment="1">
      <alignment horizontal="left" vertical="center"/>
    </xf>
    <xf numFmtId="176" fontId="8" fillId="0" borderId="21" xfId="0" applyNumberFormat="1" applyFont="1" applyFill="1" applyBorder="1" applyAlignment="1">
      <alignment horizontal="right" vertical="center"/>
    </xf>
    <xf numFmtId="180" fontId="10" fillId="0" borderId="21" xfId="0" applyNumberFormat="1" applyFont="1" applyFill="1" applyBorder="1" applyAlignment="1">
      <alignment horizontal="right" vertical="center"/>
    </xf>
    <xf numFmtId="0" fontId="10" fillId="0" borderId="92" xfId="0" applyNumberFormat="1" applyFont="1" applyFill="1" applyBorder="1" applyAlignment="1">
      <alignment horizontal="right" vertical="center"/>
    </xf>
    <xf numFmtId="180" fontId="10" fillId="0" borderId="93" xfId="0" applyNumberFormat="1" applyFont="1" applyFill="1" applyBorder="1" applyAlignment="1">
      <alignment horizontal="right" vertical="center"/>
    </xf>
    <xf numFmtId="178" fontId="10" fillId="0" borderId="140" xfId="0" applyNumberFormat="1" applyFont="1" applyFill="1" applyBorder="1" applyAlignment="1">
      <alignment horizontal="right" vertical="center"/>
    </xf>
    <xf numFmtId="0" fontId="11" fillId="11" borderId="90" xfId="0" applyFont="1" applyFill="1" applyBorder="1" applyAlignment="1">
      <alignment horizontal="left" vertical="center"/>
    </xf>
    <xf numFmtId="178" fontId="10" fillId="0" borderId="91" xfId="0" applyNumberFormat="1" applyFont="1" applyFill="1" applyBorder="1" applyAlignment="1">
      <alignment horizontal="right" vertical="center"/>
    </xf>
    <xf numFmtId="180" fontId="10" fillId="0" borderId="92" xfId="0" applyNumberFormat="1" applyFont="1" applyFill="1" applyBorder="1" applyAlignment="1">
      <alignment horizontal="right" vertical="center"/>
    </xf>
    <xf numFmtId="0" fontId="67" fillId="7" borderId="90" xfId="0" applyFont="1" applyFill="1" applyBorder="1" applyAlignment="1">
      <alignment horizontal="left" vertical="center"/>
    </xf>
    <xf numFmtId="177" fontId="8" fillId="0" borderId="21" xfId="0" applyNumberFormat="1" applyFont="1" applyFill="1" applyBorder="1" applyAlignment="1">
      <alignment horizontal="right" vertical="center"/>
    </xf>
    <xf numFmtId="0" fontId="9" fillId="0" borderId="177" xfId="0" applyFont="1" applyFill="1" applyBorder="1" applyAlignment="1">
      <alignment horizontal="center" vertical="center"/>
    </xf>
    <xf numFmtId="0" fontId="11" fillId="10" borderId="17" xfId="0" applyFont="1" applyFill="1" applyBorder="1" applyAlignment="1">
      <alignment horizontal="left" vertical="center"/>
    </xf>
    <xf numFmtId="176" fontId="8" fillId="0" borderId="13" xfId="0" applyNumberFormat="1" applyFont="1" applyFill="1" applyBorder="1" applyAlignment="1">
      <alignment horizontal="right" vertical="center"/>
    </xf>
    <xf numFmtId="180" fontId="10" fillId="0" borderId="13" xfId="0" applyNumberFormat="1" applyFont="1" applyFill="1" applyBorder="1" applyAlignment="1">
      <alignment horizontal="right" vertical="center"/>
    </xf>
    <xf numFmtId="178" fontId="10" fillId="0" borderId="141" xfId="0" applyNumberFormat="1" applyFont="1" applyFill="1" applyBorder="1" applyAlignment="1">
      <alignment horizontal="right" vertical="center"/>
    </xf>
    <xf numFmtId="0" fontId="11" fillId="11" borderId="95" xfId="0" applyFont="1" applyFill="1" applyBorder="1" applyAlignment="1">
      <alignment vertical="center"/>
    </xf>
    <xf numFmtId="0" fontId="11" fillId="7" borderId="95" xfId="0" applyFont="1" applyFill="1" applyBorder="1" applyAlignment="1">
      <alignment horizontal="left" vertical="center"/>
    </xf>
    <xf numFmtId="0" fontId="11" fillId="10" borderId="17" xfId="0" applyFont="1" applyFill="1" applyBorder="1" applyAlignment="1">
      <alignment vertical="center"/>
    </xf>
    <xf numFmtId="0" fontId="11" fillId="11" borderId="95" xfId="0" applyFont="1" applyFill="1" applyBorder="1" applyAlignment="1">
      <alignment horizontal="left" vertical="center"/>
    </xf>
    <xf numFmtId="0" fontId="67" fillId="10" borderId="17" xfId="0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>
      <alignment horizontal="right" vertical="center"/>
    </xf>
    <xf numFmtId="0" fontId="67" fillId="7" borderId="95" xfId="0" applyFont="1" applyFill="1" applyBorder="1" applyAlignment="1">
      <alignment horizontal="left" vertical="center"/>
    </xf>
    <xf numFmtId="0" fontId="67" fillId="11" borderId="95" xfId="0" applyFont="1" applyFill="1" applyBorder="1" applyAlignment="1">
      <alignment horizontal="left" vertical="center"/>
    </xf>
    <xf numFmtId="177" fontId="8" fillId="0" borderId="13" xfId="0" applyNumberFormat="1" applyFont="1" applyFill="1" applyBorder="1" applyAlignment="1" quotePrefix="1">
      <alignment horizontal="right" vertical="center"/>
    </xf>
    <xf numFmtId="0" fontId="11" fillId="7" borderId="95" xfId="0" applyFont="1" applyFill="1" applyBorder="1" applyAlignment="1">
      <alignment vertical="center"/>
    </xf>
    <xf numFmtId="0" fontId="67" fillId="10" borderId="113" xfId="0" applyFont="1" applyFill="1" applyBorder="1" applyAlignment="1">
      <alignment horizontal="left" vertical="center"/>
    </xf>
    <xf numFmtId="176" fontId="8" fillId="0" borderId="114" xfId="0" applyNumberFormat="1" applyFont="1" applyFill="1" applyBorder="1" applyAlignment="1">
      <alignment horizontal="right" vertical="center"/>
    </xf>
    <xf numFmtId="180" fontId="10" fillId="0" borderId="114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0" fillId="0" borderId="13" xfId="0" applyNumberFormat="1" applyFont="1" applyFill="1" applyBorder="1" applyAlignment="1">
      <alignment horizontal="right" vertical="center"/>
    </xf>
    <xf numFmtId="0" fontId="9" fillId="0" borderId="178" xfId="0" applyFont="1" applyFill="1" applyBorder="1" applyAlignment="1">
      <alignment horizontal="center" vertical="center"/>
    </xf>
    <xf numFmtId="0" fontId="11" fillId="10" borderId="130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horizontal="left" vertical="center"/>
    </xf>
    <xf numFmtId="0" fontId="7" fillId="0" borderId="131" xfId="0" applyFont="1" applyFill="1" applyBorder="1" applyAlignment="1">
      <alignment horizontal="center" vertical="center"/>
    </xf>
    <xf numFmtId="176" fontId="8" fillId="0" borderId="131" xfId="0" applyNumberFormat="1" applyFont="1" applyFill="1" applyBorder="1" applyAlignment="1">
      <alignment horizontal="right" vertical="center"/>
    </xf>
    <xf numFmtId="180" fontId="10" fillId="0" borderId="131" xfId="0" applyNumberFormat="1" applyFont="1" applyFill="1" applyBorder="1" applyAlignment="1">
      <alignment horizontal="right" vertical="center"/>
    </xf>
    <xf numFmtId="0" fontId="10" fillId="0" borderId="146" xfId="0" applyNumberFormat="1" applyFont="1" applyFill="1" applyBorder="1" applyAlignment="1">
      <alignment horizontal="right" vertical="center"/>
    </xf>
    <xf numFmtId="0" fontId="83" fillId="0" borderId="129" xfId="0" applyNumberFormat="1" applyFont="1" applyFill="1" applyBorder="1" applyAlignment="1">
      <alignment horizontal="right" vertical="center"/>
    </xf>
    <xf numFmtId="0" fontId="10" fillId="0" borderId="147" xfId="0" applyNumberFormat="1" applyFont="1" applyFill="1" applyBorder="1" applyAlignment="1">
      <alignment horizontal="right" vertical="center"/>
    </xf>
    <xf numFmtId="178" fontId="10" fillId="0" borderId="144" xfId="0" applyNumberFormat="1" applyFont="1" applyFill="1" applyBorder="1" applyAlignment="1">
      <alignment horizontal="right" vertical="center"/>
    </xf>
    <xf numFmtId="0" fontId="11" fillId="11" borderId="127" xfId="0" applyFont="1" applyFill="1" applyBorder="1" applyAlignment="1">
      <alignment horizontal="left" vertical="center"/>
    </xf>
    <xf numFmtId="178" fontId="10" fillId="0" borderId="131" xfId="0" applyNumberFormat="1" applyFont="1" applyFill="1" applyBorder="1" applyAlignment="1">
      <alignment horizontal="right" vertical="center"/>
    </xf>
    <xf numFmtId="178" fontId="10" fillId="0" borderId="146" xfId="0" applyNumberFormat="1" applyFont="1" applyFill="1" applyBorder="1" applyAlignment="1">
      <alignment horizontal="right" vertical="center"/>
    </xf>
    <xf numFmtId="178" fontId="10" fillId="0" borderId="147" xfId="0" applyNumberFormat="1" applyFont="1" applyFill="1" applyBorder="1" applyAlignment="1">
      <alignment horizontal="right" vertical="center"/>
    </xf>
    <xf numFmtId="0" fontId="0" fillId="0" borderId="144" xfId="0" applyFont="1" applyBorder="1" applyAlignment="1">
      <alignment horizontal="right" vertical="center"/>
    </xf>
    <xf numFmtId="0" fontId="11" fillId="7" borderId="127" xfId="0" applyFont="1" applyFill="1" applyBorder="1" applyAlignment="1">
      <alignment horizontal="left" vertical="center"/>
    </xf>
    <xf numFmtId="181" fontId="10" fillId="0" borderId="147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0" fillId="0" borderId="142" xfId="0" applyFont="1" applyBorder="1" applyAlignment="1">
      <alignment vertical="center"/>
    </xf>
    <xf numFmtId="0" fontId="13" fillId="0" borderId="142" xfId="0" applyFont="1" applyBorder="1" applyAlignment="1">
      <alignment horizontal="left" vertical="center"/>
    </xf>
    <xf numFmtId="0" fontId="14" fillId="12" borderId="149" xfId="0" applyFont="1" applyFill="1" applyBorder="1" applyAlignment="1">
      <alignment horizontal="center" vertical="center"/>
    </xf>
    <xf numFmtId="0" fontId="14" fillId="12" borderId="139" xfId="0" applyFont="1" applyFill="1" applyBorder="1" applyAlignment="1">
      <alignment horizontal="center" vertical="center"/>
    </xf>
    <xf numFmtId="0" fontId="14" fillId="12" borderId="18" xfId="0" applyFont="1" applyFill="1" applyBorder="1" applyAlignment="1">
      <alignment horizontal="center" vertical="center"/>
    </xf>
    <xf numFmtId="0" fontId="14" fillId="12" borderId="151" xfId="0" applyFont="1" applyFill="1" applyBorder="1" applyAlignment="1">
      <alignment horizontal="center" vertical="center"/>
    </xf>
    <xf numFmtId="0" fontId="14" fillId="12" borderId="84" xfId="0" applyFont="1" applyFill="1" applyBorder="1" applyAlignment="1">
      <alignment horizontal="center" vertical="center"/>
    </xf>
    <xf numFmtId="0" fontId="27" fillId="0" borderId="90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180" fontId="28" fillId="0" borderId="90" xfId="0" applyNumberFormat="1" applyFont="1" applyBorder="1" applyAlignment="1">
      <alignment horizontal="center" vertical="center"/>
    </xf>
    <xf numFmtId="0" fontId="28" fillId="0" borderId="21" xfId="0" applyNumberFormat="1" applyFont="1" applyFill="1" applyBorder="1" applyAlignment="1">
      <alignment horizontal="center" vertical="center"/>
    </xf>
    <xf numFmtId="206" fontId="28" fillId="0" borderId="21" xfId="0" applyNumberFormat="1" applyFont="1" applyFill="1" applyBorder="1" applyAlignment="1">
      <alignment horizontal="center" vertical="center"/>
    </xf>
    <xf numFmtId="0" fontId="28" fillId="0" borderId="30" xfId="0" applyNumberFormat="1" applyFont="1" applyFill="1" applyBorder="1" applyAlignment="1">
      <alignment horizontal="center" vertical="center"/>
    </xf>
    <xf numFmtId="180" fontId="28" fillId="0" borderId="152" xfId="0" applyNumberFormat="1" applyFont="1" applyFill="1" applyBorder="1" applyAlignment="1">
      <alignment horizontal="right" vertical="center"/>
    </xf>
    <xf numFmtId="180" fontId="28" fillId="0" borderId="140" xfId="0" applyNumberFormat="1" applyFont="1" applyFill="1" applyBorder="1" applyAlignment="1">
      <alignment horizontal="right" vertical="center"/>
    </xf>
    <xf numFmtId="0" fontId="27" fillId="0" borderId="95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206" fontId="28" fillId="0" borderId="13" xfId="0" applyNumberFormat="1" applyFont="1" applyFill="1" applyBorder="1" applyAlignment="1">
      <alignment horizontal="center" vertical="center"/>
    </xf>
    <xf numFmtId="180" fontId="28" fillId="0" borderId="154" xfId="0" applyNumberFormat="1" applyFont="1" applyFill="1" applyBorder="1" applyAlignment="1">
      <alignment horizontal="right" vertical="center"/>
    </xf>
    <xf numFmtId="0" fontId="14" fillId="2" borderId="51" xfId="0" applyFont="1" applyFill="1" applyBorder="1" applyAlignment="1">
      <alignment horizontal="center" vertical="center"/>
    </xf>
    <xf numFmtId="180" fontId="28" fillId="0" borderId="141" xfId="0" applyNumberFormat="1" applyFont="1" applyFill="1" applyBorder="1" applyAlignment="1">
      <alignment horizontal="right" vertical="center"/>
    </xf>
    <xf numFmtId="0" fontId="27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80" fontId="49" fillId="0" borderId="154" xfId="0" applyNumberFormat="1" applyFont="1" applyFill="1" applyBorder="1" applyAlignment="1">
      <alignment horizontal="right" vertical="center"/>
    </xf>
    <xf numFmtId="180" fontId="49" fillId="0" borderId="141" xfId="0" applyNumberFormat="1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0" fontId="27" fillId="0" borderId="37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center" vertical="center"/>
    </xf>
    <xf numFmtId="176" fontId="33" fillId="0" borderId="141" xfId="0" applyNumberFormat="1" applyFont="1" applyFill="1" applyBorder="1" applyAlignment="1">
      <alignment horizontal="center" vertical="center"/>
    </xf>
    <xf numFmtId="180" fontId="28" fillId="0" borderId="17" xfId="0" applyNumberFormat="1" applyFont="1" applyFill="1" applyBorder="1" applyAlignment="1">
      <alignment horizontal="center" vertical="center"/>
    </xf>
    <xf numFmtId="180" fontId="28" fillId="0" borderId="17" xfId="0" applyNumberFormat="1" applyFont="1" applyFill="1" applyBorder="1" applyAlignment="1">
      <alignment vertical="center"/>
    </xf>
    <xf numFmtId="0" fontId="33" fillId="0" borderId="13" xfId="0" applyNumberFormat="1" applyFont="1" applyFill="1" applyBorder="1" applyAlignment="1">
      <alignment horizontal="center" vertical="center"/>
    </xf>
    <xf numFmtId="177" fontId="33" fillId="0" borderId="141" xfId="0" applyNumberFormat="1" applyFont="1" applyFill="1" applyBorder="1" applyAlignment="1">
      <alignment horizontal="center" vertical="center"/>
    </xf>
    <xf numFmtId="180" fontId="28" fillId="0" borderId="17" xfId="0" applyNumberFormat="1" applyFont="1" applyBorder="1" applyAlignment="1">
      <alignment vertical="center"/>
    </xf>
    <xf numFmtId="0" fontId="28" fillId="0" borderId="17" xfId="0" applyNumberFormat="1" applyFont="1" applyFill="1" applyBorder="1" applyAlignment="1">
      <alignment horizontal="center" vertical="center"/>
    </xf>
    <xf numFmtId="180" fontId="28" fillId="0" borderId="31" xfId="0" applyNumberFormat="1" applyFont="1" applyFill="1" applyBorder="1" applyAlignment="1">
      <alignment horizontal="right" vertical="center"/>
    </xf>
    <xf numFmtId="0" fontId="27" fillId="0" borderId="116" xfId="0" applyFont="1" applyFill="1" applyBorder="1" applyAlignment="1">
      <alignment horizontal="center" vertical="center"/>
    </xf>
    <xf numFmtId="0" fontId="27" fillId="0" borderId="114" xfId="0" applyFont="1" applyFill="1" applyBorder="1" applyAlignment="1">
      <alignment horizontal="left" vertical="center"/>
    </xf>
    <xf numFmtId="0" fontId="10" fillId="0" borderId="114" xfId="0" applyFont="1" applyFill="1" applyBorder="1" applyAlignment="1">
      <alignment horizontal="left" vertical="center"/>
    </xf>
    <xf numFmtId="0" fontId="10" fillId="0" borderId="114" xfId="0" applyFont="1" applyFill="1" applyBorder="1" applyAlignment="1">
      <alignment horizontal="center" vertical="center"/>
    </xf>
    <xf numFmtId="177" fontId="33" fillId="0" borderId="168" xfId="0" applyNumberFormat="1" applyFont="1" applyFill="1" applyBorder="1" applyAlignment="1">
      <alignment horizontal="center" vertical="center"/>
    </xf>
    <xf numFmtId="178" fontId="28" fillId="0" borderId="113" xfId="0" applyNumberFormat="1" applyFont="1" applyBorder="1" applyAlignment="1">
      <alignment vertical="center"/>
    </xf>
    <xf numFmtId="180" fontId="28" fillId="0" borderId="114" xfId="0" applyNumberFormat="1" applyFont="1" applyFill="1" applyBorder="1" applyAlignment="1">
      <alignment horizontal="center" vertical="center"/>
    </xf>
    <xf numFmtId="181" fontId="33" fillId="0" borderId="114" xfId="0" applyNumberFormat="1" applyFont="1" applyFill="1" applyBorder="1" applyAlignment="1">
      <alignment horizontal="center" vertical="center"/>
    </xf>
    <xf numFmtId="181" fontId="28" fillId="0" borderId="114" xfId="0" applyNumberFormat="1" applyFont="1" applyFill="1" applyBorder="1" applyAlignment="1">
      <alignment horizontal="center" vertical="center"/>
    </xf>
    <xf numFmtId="180" fontId="28" fillId="0" borderId="115" xfId="0" applyNumberFormat="1" applyFont="1" applyFill="1" applyBorder="1" applyAlignment="1">
      <alignment horizontal="center" vertical="center"/>
    </xf>
    <xf numFmtId="180" fontId="28" fillId="0" borderId="179" xfId="0" applyNumberFormat="1" applyFont="1" applyFill="1" applyBorder="1" applyAlignment="1">
      <alignment horizontal="right" vertical="center"/>
    </xf>
    <xf numFmtId="180" fontId="28" fillId="0" borderId="168" xfId="0" applyNumberFormat="1" applyFont="1" applyFill="1" applyBorder="1" applyAlignment="1">
      <alignment horizontal="right" vertical="center"/>
    </xf>
    <xf numFmtId="0" fontId="92" fillId="0" borderId="0" xfId="0" applyFont="1" applyBorder="1" applyAlignment="1">
      <alignment vertical="center"/>
    </xf>
    <xf numFmtId="0" fontId="11" fillId="8" borderId="149" xfId="0" applyFont="1" applyFill="1" applyBorder="1" applyAlignment="1">
      <alignment horizontal="center" vertical="center"/>
    </xf>
    <xf numFmtId="0" fontId="11" fillId="8" borderId="180" xfId="0" applyFont="1" applyFill="1" applyBorder="1" applyAlignment="1">
      <alignment horizontal="center" vertical="center"/>
    </xf>
    <xf numFmtId="0" fontId="11" fillId="8" borderId="181" xfId="0" applyFont="1" applyFill="1" applyBorder="1" applyAlignment="1">
      <alignment horizontal="center" vertical="center"/>
    </xf>
    <xf numFmtId="0" fontId="11" fillId="8" borderId="139" xfId="0" applyFont="1" applyFill="1" applyBorder="1" applyAlignment="1">
      <alignment horizontal="center" vertical="center"/>
    </xf>
    <xf numFmtId="0" fontId="11" fillId="8" borderId="159" xfId="0" applyFont="1" applyFill="1" applyBorder="1" applyAlignment="1">
      <alignment horizontal="center" vertical="center"/>
    </xf>
    <xf numFmtId="0" fontId="11" fillId="8" borderId="18" xfId="0" applyFont="1" applyFill="1" applyBorder="1" applyAlignment="1">
      <alignment horizontal="left" vertical="center"/>
    </xf>
    <xf numFmtId="0" fontId="11" fillId="8" borderId="18" xfId="0" applyFont="1" applyFill="1" applyBorder="1" applyAlignment="1">
      <alignment horizontal="center" vertical="center"/>
    </xf>
    <xf numFmtId="0" fontId="11" fillId="8" borderId="151" xfId="0" applyFont="1" applyFill="1" applyBorder="1" applyAlignment="1">
      <alignment horizontal="center" vertical="center"/>
    </xf>
    <xf numFmtId="0" fontId="11" fillId="8" borderId="84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183" fontId="33" fillId="0" borderId="90" xfId="0" applyNumberFormat="1" applyFont="1" applyFill="1" applyBorder="1" applyAlignment="1">
      <alignment horizontal="center" vertical="center"/>
    </xf>
    <xf numFmtId="179" fontId="33" fillId="0" borderId="30" xfId="0" applyNumberFormat="1" applyFont="1" applyFill="1" applyBorder="1" applyAlignment="1">
      <alignment horizontal="center" vertical="center"/>
    </xf>
    <xf numFmtId="180" fontId="33" fillId="0" borderId="90" xfId="0" applyNumberFormat="1" applyFont="1" applyFill="1" applyBorder="1" applyAlignment="1">
      <alignment horizontal="center" vertical="center"/>
    </xf>
    <xf numFmtId="181" fontId="32" fillId="0" borderId="21" xfId="0" applyNumberFormat="1" applyFont="1" applyFill="1" applyBorder="1" applyAlignment="1">
      <alignment horizontal="center" vertical="center"/>
    </xf>
    <xf numFmtId="180" fontId="33" fillId="0" borderId="140" xfId="0" applyNumberFormat="1" applyFont="1" applyFill="1" applyBorder="1" applyAlignment="1">
      <alignment horizontal="center" vertical="center"/>
    </xf>
    <xf numFmtId="180" fontId="33" fillId="0" borderId="122" xfId="0" applyNumberFormat="1" applyFont="1" applyFill="1" applyBorder="1" applyAlignment="1">
      <alignment horizontal="center" vertical="center"/>
    </xf>
    <xf numFmtId="177" fontId="10" fillId="0" borderId="141" xfId="0" applyNumberFormat="1" applyFont="1" applyFill="1" applyBorder="1" applyAlignment="1" quotePrefix="1">
      <alignment horizontal="center" vertical="center"/>
    </xf>
    <xf numFmtId="183" fontId="33" fillId="0" borderId="95" xfId="0" applyNumberFormat="1" applyFont="1" applyFill="1" applyBorder="1" applyAlignment="1" quotePrefix="1">
      <alignment horizontal="center" vertical="center"/>
    </xf>
    <xf numFmtId="179" fontId="33" fillId="0" borderId="37" xfId="0" applyNumberFormat="1" applyFont="1" applyFill="1" applyBorder="1" applyAlignment="1" quotePrefix="1">
      <alignment horizontal="center" vertical="center"/>
    </xf>
    <xf numFmtId="180" fontId="33" fillId="0" borderId="95" xfId="0" applyNumberFormat="1" applyFont="1" applyFill="1" applyBorder="1" applyAlignment="1">
      <alignment horizontal="center" vertical="center"/>
    </xf>
    <xf numFmtId="181" fontId="32" fillId="0" borderId="13" xfId="0" applyNumberFormat="1" applyFont="1" applyFill="1" applyBorder="1" applyAlignment="1">
      <alignment horizontal="center" vertical="center"/>
    </xf>
    <xf numFmtId="180" fontId="33" fillId="0" borderId="141" xfId="0" applyNumberFormat="1" applyFont="1" applyFill="1" applyBorder="1" applyAlignment="1">
      <alignment horizontal="center" vertical="center"/>
    </xf>
    <xf numFmtId="180" fontId="33" fillId="0" borderId="37" xfId="0" applyNumberFormat="1" applyFont="1" applyFill="1" applyBorder="1" applyAlignment="1">
      <alignment horizontal="center" vertical="center"/>
    </xf>
    <xf numFmtId="176" fontId="10" fillId="0" borderId="22" xfId="0" applyNumberFormat="1" applyFont="1" applyFill="1" applyBorder="1" applyAlignment="1">
      <alignment horizontal="center" vertical="center"/>
    </xf>
    <xf numFmtId="183" fontId="33" fillId="0" borderId="95" xfId="0" applyNumberFormat="1" applyFont="1" applyFill="1" applyBorder="1" applyAlignment="1">
      <alignment horizontal="center" vertical="center"/>
    </xf>
    <xf numFmtId="179" fontId="33" fillId="0" borderId="22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20" fontId="33" fillId="0" borderId="95" xfId="0" applyNumberFormat="1" applyFont="1" applyFill="1" applyBorder="1" applyAlignment="1">
      <alignment horizontal="center" vertical="center"/>
    </xf>
    <xf numFmtId="0" fontId="33" fillId="0" borderId="95" xfId="0" applyFont="1" applyBorder="1" applyAlignment="1">
      <alignment vertical="center"/>
    </xf>
    <xf numFmtId="180" fontId="33" fillId="0" borderId="13" xfId="0" applyNumberFormat="1" applyFont="1" applyFill="1" applyBorder="1" applyAlignment="1">
      <alignment horizontal="center" vertical="center"/>
    </xf>
    <xf numFmtId="181" fontId="33" fillId="0" borderId="13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179" fontId="33" fillId="0" borderId="37" xfId="0" applyNumberFormat="1" applyFont="1" applyFill="1" applyBorder="1" applyAlignment="1">
      <alignment horizontal="center" vertical="center"/>
    </xf>
    <xf numFmtId="181" fontId="33" fillId="0" borderId="13" xfId="0" applyNumberFormat="1" applyFont="1" applyFill="1" applyBorder="1" applyAlignment="1">
      <alignment horizontal="right" vertical="center"/>
    </xf>
    <xf numFmtId="177" fontId="10" fillId="0" borderId="141" xfId="0" applyNumberFormat="1" applyFont="1" applyFill="1" applyBorder="1" applyAlignment="1">
      <alignment horizontal="center" vertical="center"/>
    </xf>
    <xf numFmtId="0" fontId="9" fillId="0" borderId="131" xfId="0" applyFont="1" applyFill="1" applyBorder="1" applyAlignment="1">
      <alignment vertical="center"/>
    </xf>
    <xf numFmtId="0" fontId="8" fillId="0" borderId="131" xfId="0" applyFont="1" applyFill="1" applyBorder="1" applyAlignment="1">
      <alignment vertical="center"/>
    </xf>
    <xf numFmtId="0" fontId="8" fillId="0" borderId="131" xfId="0" applyFont="1" applyFill="1" applyBorder="1" applyAlignment="1">
      <alignment horizontal="center" vertical="center"/>
    </xf>
    <xf numFmtId="177" fontId="10" fillId="0" borderId="144" xfId="0" applyNumberFormat="1" applyFont="1" applyFill="1" applyBorder="1" applyAlignment="1">
      <alignment horizontal="center" vertical="center"/>
    </xf>
    <xf numFmtId="0" fontId="33" fillId="0" borderId="127" xfId="0" applyNumberFormat="1" applyFont="1" applyFill="1" applyBorder="1" applyAlignment="1">
      <alignment vertical="center"/>
    </xf>
    <xf numFmtId="0" fontId="33" fillId="0" borderId="144" xfId="0" applyNumberFormat="1" applyFont="1" applyFill="1" applyBorder="1" applyAlignment="1">
      <alignment vertical="center"/>
    </xf>
    <xf numFmtId="0" fontId="33" fillId="0" borderId="127" xfId="0" applyFont="1" applyBorder="1" applyAlignment="1">
      <alignment vertical="center"/>
    </xf>
    <xf numFmtId="180" fontId="33" fillId="0" borderId="131" xfId="0" applyNumberFormat="1" applyFont="1" applyFill="1" applyBorder="1" applyAlignment="1">
      <alignment horizontal="center" vertical="center"/>
    </xf>
    <xf numFmtId="181" fontId="33" fillId="0" borderId="131" xfId="0" applyNumberFormat="1" applyFont="1" applyFill="1" applyBorder="1" applyAlignment="1">
      <alignment horizontal="right" vertical="center"/>
    </xf>
    <xf numFmtId="180" fontId="33" fillId="0" borderId="144" xfId="0" applyNumberFormat="1" applyFont="1" applyFill="1" applyBorder="1" applyAlignment="1">
      <alignment horizontal="center" vertical="center"/>
    </xf>
    <xf numFmtId="180" fontId="33" fillId="0" borderId="127" xfId="0" applyNumberFormat="1" applyFont="1" applyFill="1" applyBorder="1" applyAlignment="1">
      <alignment horizontal="center" vertical="center"/>
    </xf>
    <xf numFmtId="0" fontId="14" fillId="5" borderId="67" xfId="0" applyFont="1" applyFill="1" applyBorder="1" applyAlignment="1">
      <alignment horizontal="center" vertical="center"/>
    </xf>
    <xf numFmtId="0" fontId="9" fillId="5" borderId="68" xfId="0" applyFont="1" applyFill="1" applyBorder="1" applyAlignment="1">
      <alignment vertical="center"/>
    </xf>
    <xf numFmtId="0" fontId="33" fillId="5" borderId="68" xfId="0" applyNumberFormat="1" applyFont="1" applyFill="1" applyBorder="1" applyAlignment="1">
      <alignment vertical="center"/>
    </xf>
    <xf numFmtId="0" fontId="33" fillId="5" borderId="182" xfId="0" applyNumberFormat="1" applyFont="1" applyFill="1" applyBorder="1" applyAlignment="1">
      <alignment vertical="center"/>
    </xf>
    <xf numFmtId="0" fontId="0" fillId="2" borderId="67" xfId="0" applyFont="1" applyFill="1" applyBorder="1" applyAlignment="1">
      <alignment vertical="center"/>
    </xf>
    <xf numFmtId="181" fontId="33" fillId="2" borderId="68" xfId="0" applyNumberFormat="1" applyFont="1" applyFill="1" applyBorder="1" applyAlignment="1">
      <alignment horizontal="right" vertical="center"/>
    </xf>
    <xf numFmtId="180" fontId="33" fillId="2" borderId="68" xfId="0" applyNumberFormat="1" applyFont="1" applyFill="1" applyBorder="1" applyAlignment="1">
      <alignment horizontal="right" vertical="center"/>
    </xf>
    <xf numFmtId="180" fontId="10" fillId="2" borderId="68" xfId="0" applyNumberFormat="1" applyFont="1" applyFill="1" applyBorder="1" applyAlignment="1">
      <alignment horizontal="right" vertical="center"/>
    </xf>
    <xf numFmtId="180" fontId="33" fillId="2" borderId="182" xfId="0" applyNumberFormat="1" applyFont="1" applyFill="1" applyBorder="1" applyAlignment="1">
      <alignment horizontal="right" vertical="center"/>
    </xf>
    <xf numFmtId="0" fontId="14" fillId="5" borderId="31" xfId="0" applyFont="1" applyFill="1" applyBorder="1" applyAlignment="1">
      <alignment horizontal="center" vertical="center"/>
    </xf>
    <xf numFmtId="0" fontId="14" fillId="5" borderId="153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left" vertical="center"/>
    </xf>
    <xf numFmtId="0" fontId="11" fillId="0" borderId="183" xfId="0" applyFont="1" applyFill="1" applyBorder="1" applyAlignment="1">
      <alignment horizontal="center" vertical="center"/>
    </xf>
    <xf numFmtId="0" fontId="11" fillId="8" borderId="184" xfId="0" applyFont="1" applyFill="1" applyBorder="1" applyAlignment="1">
      <alignment horizontal="center" vertical="center"/>
    </xf>
    <xf numFmtId="0" fontId="11" fillId="8" borderId="20" xfId="0" applyFont="1" applyFill="1" applyBorder="1" applyAlignment="1">
      <alignment horizontal="center" vertical="center"/>
    </xf>
    <xf numFmtId="0" fontId="7" fillId="0" borderId="136" xfId="0" applyFont="1" applyFill="1" applyBorder="1" applyAlignment="1">
      <alignment horizontal="center" vertical="center"/>
    </xf>
    <xf numFmtId="0" fontId="9" fillId="2" borderId="185" xfId="0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8" borderId="150" xfId="0" applyFont="1" applyFill="1" applyBorder="1" applyAlignment="1">
      <alignment horizontal="center" vertical="center"/>
    </xf>
    <xf numFmtId="0" fontId="11" fillId="0" borderId="136" xfId="0" applyFont="1" applyFill="1" applyBorder="1" applyAlignment="1">
      <alignment horizontal="left" vertical="center"/>
    </xf>
    <xf numFmtId="0" fontId="11" fillId="0" borderId="136" xfId="0" applyFont="1" applyFill="1" applyBorder="1" applyAlignment="1">
      <alignment horizontal="center" vertical="center"/>
    </xf>
    <xf numFmtId="0" fontId="8" fillId="8" borderId="164" xfId="0" applyFont="1" applyFill="1" applyBorder="1" applyAlignment="1">
      <alignment horizontal="center" vertical="center"/>
    </xf>
    <xf numFmtId="0" fontId="33" fillId="0" borderId="95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left" vertical="center"/>
    </xf>
    <xf numFmtId="20" fontId="28" fillId="0" borderId="14" xfId="0" applyNumberFormat="1" applyFont="1" applyFill="1" applyBorder="1" applyAlignment="1">
      <alignment horizontal="center" vertical="center"/>
    </xf>
    <xf numFmtId="179" fontId="33" fillId="0" borderId="186" xfId="0" applyNumberFormat="1" applyFont="1" applyFill="1" applyBorder="1" applyAlignment="1">
      <alignment horizontal="center" vertical="center"/>
    </xf>
    <xf numFmtId="179" fontId="33" fillId="0" borderId="136" xfId="0" applyNumberFormat="1" applyFont="1" applyFill="1" applyBorder="1" applyAlignment="1">
      <alignment horizontal="center" vertical="center"/>
    </xf>
    <xf numFmtId="180" fontId="33" fillId="0" borderId="36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/>
    </xf>
    <xf numFmtId="181" fontId="28" fillId="0" borderId="30" xfId="0" applyNumberFormat="1" applyFont="1" applyFill="1" applyBorder="1" applyAlignment="1">
      <alignment horizontal="center" vertical="center"/>
    </xf>
    <xf numFmtId="181" fontId="32" fillId="0" borderId="136" xfId="0" applyNumberFormat="1" applyFont="1" applyFill="1" applyBorder="1" applyAlignment="1">
      <alignment horizontal="center" vertical="center"/>
    </xf>
    <xf numFmtId="0" fontId="33" fillId="0" borderId="36" xfId="0" applyNumberFormat="1" applyFont="1" applyFill="1" applyBorder="1" applyAlignment="1">
      <alignment horizontal="center" vertical="center"/>
    </xf>
    <xf numFmtId="0" fontId="33" fillId="0" borderId="90" xfId="0" applyFont="1" applyFill="1" applyBorder="1" applyAlignment="1">
      <alignment horizontal="center" vertical="center"/>
    </xf>
    <xf numFmtId="181" fontId="28" fillId="0" borderId="14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vertical="center"/>
    </xf>
    <xf numFmtId="179" fontId="33" fillId="0" borderId="141" xfId="0" applyNumberFormat="1" applyFont="1" applyFill="1" applyBorder="1" applyAlignment="1">
      <alignment horizontal="center" vertical="center"/>
    </xf>
    <xf numFmtId="179" fontId="33" fillId="0" borderId="136" xfId="0" applyNumberFormat="1" applyFont="1" applyFill="1" applyBorder="1" applyAlignment="1" quotePrefix="1">
      <alignment horizontal="center" vertical="center"/>
    </xf>
    <xf numFmtId="180" fontId="33" fillId="0" borderId="17" xfId="0" applyNumberFormat="1" applyFont="1" applyFill="1" applyBorder="1" applyAlignment="1">
      <alignment horizontal="center" vertical="center"/>
    </xf>
    <xf numFmtId="0" fontId="33" fillId="0" borderId="17" xfId="0" applyNumberFormat="1" applyFont="1" applyFill="1" applyBorder="1" applyAlignment="1">
      <alignment horizontal="center" vertical="center"/>
    </xf>
    <xf numFmtId="181" fontId="28" fillId="0" borderId="141" xfId="0" applyNumberFormat="1" applyFont="1" applyFill="1" applyBorder="1" applyAlignment="1">
      <alignment horizontal="center" vertical="center"/>
    </xf>
    <xf numFmtId="183" fontId="28" fillId="0" borderId="14" xfId="0" applyNumberFormat="1" applyFont="1" applyFill="1" applyBorder="1" applyAlignment="1">
      <alignment horizontal="center" vertical="center"/>
    </xf>
    <xf numFmtId="177" fontId="10" fillId="0" borderId="22" xfId="0" applyNumberFormat="1" applyFont="1" applyFill="1" applyBorder="1" applyAlignment="1" quotePrefix="1">
      <alignment horizontal="center" vertical="center"/>
    </xf>
    <xf numFmtId="183" fontId="28" fillId="0" borderId="14" xfId="0" applyNumberFormat="1" applyFont="1" applyFill="1" applyBorder="1" applyAlignment="1" quotePrefix="1">
      <alignment horizontal="center" vertical="center"/>
    </xf>
    <xf numFmtId="179" fontId="33" fillId="0" borderId="141" xfId="0" applyNumberFormat="1" applyFont="1" applyFill="1" applyBorder="1" applyAlignment="1" quotePrefix="1">
      <alignment horizontal="center" vertical="center"/>
    </xf>
    <xf numFmtId="179" fontId="33" fillId="0" borderId="95" xfId="0" applyNumberFormat="1" applyFont="1" applyFill="1" applyBorder="1" applyAlignment="1">
      <alignment horizontal="center" vertical="center"/>
    </xf>
    <xf numFmtId="179" fontId="11" fillId="0" borderId="13" xfId="0" applyNumberFormat="1" applyFont="1" applyFill="1" applyBorder="1" applyAlignment="1">
      <alignment horizontal="left" vertical="center"/>
    </xf>
    <xf numFmtId="180" fontId="33" fillId="0" borderId="136" xfId="0" applyNumberFormat="1" applyFont="1" applyFill="1" applyBorder="1" applyAlignment="1">
      <alignment horizontal="center" vertical="center"/>
    </xf>
    <xf numFmtId="181" fontId="33" fillId="0" borderId="136" xfId="0" applyNumberFormat="1" applyFont="1" applyFill="1" applyBorder="1" applyAlignment="1">
      <alignment horizontal="center" vertical="center"/>
    </xf>
    <xf numFmtId="180" fontId="7" fillId="0" borderId="141" xfId="0" applyNumberFormat="1" applyFont="1" applyFill="1" applyBorder="1" applyAlignment="1">
      <alignment horizontal="center" vertical="center"/>
    </xf>
    <xf numFmtId="181" fontId="33" fillId="0" borderId="22" xfId="0" applyNumberFormat="1" applyFont="1" applyFill="1" applyBorder="1" applyAlignment="1">
      <alignment horizontal="center" vertical="center"/>
    </xf>
    <xf numFmtId="0" fontId="13" fillId="0" borderId="95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181" fontId="33" fillId="0" borderId="141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3" fillId="0" borderId="127" xfId="0" applyFont="1" applyFill="1" applyBorder="1" applyAlignment="1">
      <alignment horizontal="center" vertical="center"/>
    </xf>
    <xf numFmtId="0" fontId="11" fillId="0" borderId="131" xfId="0" applyFont="1" applyFill="1" applyBorder="1" applyAlignment="1">
      <alignment horizontal="left" vertical="center"/>
    </xf>
    <xf numFmtId="176" fontId="10" fillId="0" borderId="128" xfId="0" applyNumberFormat="1" applyFont="1" applyFill="1" applyBorder="1" applyAlignment="1">
      <alignment horizontal="center" vertical="center"/>
    </xf>
    <xf numFmtId="183" fontId="28" fillId="0" borderId="145" xfId="0" applyNumberFormat="1" applyFont="1" applyFill="1" applyBorder="1" applyAlignment="1">
      <alignment horizontal="center" vertical="center"/>
    </xf>
    <xf numFmtId="179" fontId="33" fillId="0" borderId="144" xfId="0" applyNumberFormat="1" applyFont="1" applyFill="1" applyBorder="1" applyAlignment="1">
      <alignment horizontal="center" vertical="center"/>
    </xf>
    <xf numFmtId="179" fontId="33" fillId="0" borderId="187" xfId="0" applyNumberFormat="1" applyFont="1" applyFill="1" applyBorder="1" applyAlignment="1">
      <alignment horizontal="center" vertical="center"/>
    </xf>
    <xf numFmtId="179" fontId="33" fillId="0" borderId="127" xfId="0" applyNumberFormat="1" applyFont="1" applyFill="1" applyBorder="1" applyAlignment="1">
      <alignment horizontal="center" vertical="center"/>
    </xf>
    <xf numFmtId="179" fontId="11" fillId="0" borderId="131" xfId="0" applyNumberFormat="1" applyFont="1" applyFill="1" applyBorder="1" applyAlignment="1">
      <alignment horizontal="left" vertical="center"/>
    </xf>
    <xf numFmtId="180" fontId="33" fillId="0" borderId="187" xfId="0" applyNumberFormat="1" applyFont="1" applyFill="1" applyBorder="1" applyAlignment="1">
      <alignment horizontal="center" vertical="center"/>
    </xf>
    <xf numFmtId="0" fontId="33" fillId="0" borderId="130" xfId="0" applyNumberFormat="1" applyFont="1" applyFill="1" applyBorder="1" applyAlignment="1">
      <alignment horizontal="center" vertical="center"/>
    </xf>
    <xf numFmtId="181" fontId="33" fillId="0" borderId="128" xfId="0" applyNumberFormat="1" applyFont="1" applyFill="1" applyBorder="1" applyAlignment="1">
      <alignment horizontal="center" vertical="center"/>
    </xf>
    <xf numFmtId="181" fontId="33" fillId="0" borderId="187" xfId="0" applyNumberFormat="1" applyFont="1" applyFill="1" applyBorder="1" applyAlignment="1">
      <alignment horizontal="center" vertical="center"/>
    </xf>
    <xf numFmtId="0" fontId="13" fillId="0" borderId="127" xfId="0" applyFont="1" applyFill="1" applyBorder="1" applyAlignment="1">
      <alignment horizontal="center" vertical="center"/>
    </xf>
    <xf numFmtId="0" fontId="14" fillId="0" borderId="130" xfId="0" applyFont="1" applyFill="1" applyBorder="1" applyAlignment="1">
      <alignment horizontal="center" vertical="center"/>
    </xf>
    <xf numFmtId="181" fontId="33" fillId="0" borderId="144" xfId="0" applyNumberFormat="1" applyFont="1" applyFill="1" applyBorder="1" applyAlignment="1">
      <alignment horizontal="center" vertical="center"/>
    </xf>
    <xf numFmtId="0" fontId="44" fillId="0" borderId="135" xfId="0" applyFont="1" applyFill="1" applyBorder="1" applyAlignment="1">
      <alignment vertical="center"/>
    </xf>
    <xf numFmtId="0" fontId="10" fillId="0" borderId="142" xfId="0" applyFont="1" applyFill="1" applyBorder="1" applyAlignment="1">
      <alignment vertical="center"/>
    </xf>
    <xf numFmtId="0" fontId="14" fillId="0" borderId="188" xfId="0" applyFont="1" applyFill="1" applyBorder="1" applyAlignment="1">
      <alignment horizontal="center" vertical="center"/>
    </xf>
    <xf numFmtId="178" fontId="14" fillId="0" borderId="188" xfId="0" applyNumberFormat="1" applyFont="1" applyFill="1" applyBorder="1" applyAlignment="1">
      <alignment horizontal="center" vertical="center"/>
    </xf>
    <xf numFmtId="0" fontId="14" fillId="4" borderId="181" xfId="0" applyFont="1" applyFill="1" applyBorder="1" applyAlignment="1">
      <alignment horizontal="center" vertical="center"/>
    </xf>
    <xf numFmtId="0" fontId="14" fillId="4" borderId="184" xfId="0" applyFont="1" applyFill="1" applyBorder="1" applyAlignment="1">
      <alignment horizontal="center" vertical="center"/>
    </xf>
    <xf numFmtId="0" fontId="7" fillId="3" borderId="189" xfId="0" applyFont="1" applyFill="1" applyBorder="1" applyAlignment="1">
      <alignment vertical="center"/>
    </xf>
    <xf numFmtId="0" fontId="83" fillId="4" borderId="20" xfId="0" applyFont="1" applyFill="1" applyBorder="1" applyAlignment="1">
      <alignment horizontal="center" vertical="center"/>
    </xf>
    <xf numFmtId="0" fontId="83" fillId="4" borderId="150" xfId="0" applyFont="1" applyFill="1" applyBorder="1" applyAlignment="1">
      <alignment horizontal="center" vertical="center"/>
    </xf>
    <xf numFmtId="0" fontId="83" fillId="0" borderId="24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4" borderId="150" xfId="0" applyFont="1" applyFill="1" applyBorder="1" applyAlignment="1">
      <alignment horizontal="center" vertical="center"/>
    </xf>
    <xf numFmtId="0" fontId="7" fillId="3" borderId="99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 vertical="center"/>
    </xf>
    <xf numFmtId="20" fontId="8" fillId="0" borderId="73" xfId="0" applyNumberFormat="1" applyFont="1" applyFill="1" applyBorder="1" applyAlignment="1">
      <alignment horizontal="center" vertical="center"/>
    </xf>
    <xf numFmtId="179" fontId="7" fillId="0" borderId="124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>
      <alignment horizontal="center" vertical="center"/>
    </xf>
    <xf numFmtId="0" fontId="67" fillId="0" borderId="73" xfId="0" applyFont="1" applyFill="1" applyBorder="1" applyAlignment="1">
      <alignment horizontal="left" vertical="center"/>
    </xf>
    <xf numFmtId="181" fontId="10" fillId="0" borderId="74" xfId="0" applyNumberFormat="1" applyFont="1" applyFill="1" applyBorder="1" applyAlignment="1">
      <alignment horizontal="center" vertical="center"/>
    </xf>
    <xf numFmtId="0" fontId="67" fillId="0" borderId="73" xfId="0" applyFont="1" applyFill="1" applyBorder="1" applyAlignment="1">
      <alignment vertical="center"/>
    </xf>
    <xf numFmtId="0" fontId="94" fillId="0" borderId="73" xfId="0" applyFont="1" applyFill="1" applyBorder="1" applyAlignment="1">
      <alignment horizontal="left" vertical="center"/>
    </xf>
    <xf numFmtId="0" fontId="67" fillId="0" borderId="54" xfId="0" applyFont="1" applyFill="1" applyBorder="1" applyAlignment="1">
      <alignment horizontal="left" vertical="center"/>
    </xf>
    <xf numFmtId="180" fontId="10" fillId="0" borderId="106" xfId="0" applyNumberFormat="1" applyFont="1" applyFill="1" applyBorder="1" applyAlignment="1">
      <alignment horizontal="center" vertical="center"/>
    </xf>
    <xf numFmtId="0" fontId="67" fillId="0" borderId="107" xfId="0" applyFont="1" applyFill="1" applyBorder="1" applyAlignment="1">
      <alignment horizontal="left" vertical="center"/>
    </xf>
    <xf numFmtId="181" fontId="8" fillId="0" borderId="108" xfId="0" applyNumberFormat="1" applyFont="1" applyFill="1" applyBorder="1" applyAlignment="1">
      <alignment horizontal="center" vertical="center"/>
    </xf>
    <xf numFmtId="181" fontId="8" fillId="0" borderId="90" xfId="0" applyNumberFormat="1" applyFont="1" applyBorder="1" applyAlignment="1">
      <alignment vertical="center"/>
    </xf>
    <xf numFmtId="187" fontId="13" fillId="0" borderId="140" xfId="0" applyNumberFormat="1" applyFont="1" applyBorder="1" applyAlignment="1">
      <alignment horizontal="center" vertical="center"/>
    </xf>
    <xf numFmtId="0" fontId="67" fillId="0" borderId="13" xfId="0" applyFont="1" applyFill="1" applyBorder="1" applyAlignment="1">
      <alignment vertical="center"/>
    </xf>
    <xf numFmtId="20" fontId="8" fillId="0" borderId="14" xfId="0" applyNumberFormat="1" applyFont="1" applyFill="1" applyBorder="1" applyAlignment="1">
      <alignment horizontal="center" vertical="center"/>
    </xf>
    <xf numFmtId="179" fontId="7" fillId="0" borderId="22" xfId="0" applyNumberFormat="1" applyFont="1" applyFill="1" applyBorder="1" applyAlignment="1">
      <alignment horizontal="center" vertical="center"/>
    </xf>
    <xf numFmtId="179" fontId="33" fillId="0" borderId="54" xfId="0" applyNumberFormat="1" applyFont="1" applyFill="1" applyBorder="1" applyAlignment="1" quotePrefix="1">
      <alignment horizontal="center" vertical="center"/>
    </xf>
    <xf numFmtId="0" fontId="67" fillId="0" borderId="14" xfId="0" applyFont="1" applyFill="1" applyBorder="1" applyAlignment="1">
      <alignment horizontal="left" vertical="center"/>
    </xf>
    <xf numFmtId="181" fontId="10" fillId="0" borderId="29" xfId="0" applyNumberFormat="1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left" vertical="center"/>
    </xf>
    <xf numFmtId="0" fontId="67" fillId="0" borderId="54" xfId="0" applyFont="1" applyFill="1" applyBorder="1" applyAlignment="1">
      <alignment vertical="center"/>
    </xf>
    <xf numFmtId="180" fontId="10" fillId="0" borderId="17" xfId="0" applyNumberFormat="1" applyFont="1" applyFill="1" applyBorder="1" applyAlignment="1">
      <alignment horizontal="center" vertical="center"/>
    </xf>
    <xf numFmtId="181" fontId="8" fillId="0" borderId="22" xfId="0" applyNumberFormat="1" applyFont="1" applyFill="1" applyBorder="1" applyAlignment="1">
      <alignment horizontal="center" vertical="center"/>
    </xf>
    <xf numFmtId="181" fontId="8" fillId="0" borderId="95" xfId="0" applyNumberFormat="1" applyFont="1" applyFill="1" applyBorder="1" applyAlignment="1">
      <alignment vertical="center"/>
    </xf>
    <xf numFmtId="187" fontId="13" fillId="0" borderId="141" xfId="0" applyNumberFormat="1" applyFont="1" applyFill="1" applyBorder="1" applyAlignment="1">
      <alignment horizontal="center" vertical="center"/>
    </xf>
    <xf numFmtId="0" fontId="94" fillId="0" borderId="13" xfId="0" applyFont="1" applyFill="1" applyBorder="1" applyAlignment="1">
      <alignment horizontal="left" vertical="center"/>
    </xf>
    <xf numFmtId="183" fontId="8" fillId="0" borderId="14" xfId="0" applyNumberFormat="1" applyFont="1" applyFill="1" applyBorder="1" applyAlignment="1">
      <alignment horizontal="center" vertical="center"/>
    </xf>
    <xf numFmtId="0" fontId="67" fillId="0" borderId="14" xfId="0" applyFont="1" applyFill="1" applyBorder="1" applyAlignment="1">
      <alignment vertical="center"/>
    </xf>
    <xf numFmtId="181" fontId="8" fillId="0" borderId="95" xfId="0" applyNumberFormat="1" applyFont="1" applyBorder="1" applyAlignment="1">
      <alignment vertical="center"/>
    </xf>
    <xf numFmtId="187" fontId="13" fillId="0" borderId="141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86" fontId="10" fillId="0" borderId="141" xfId="0" applyNumberFormat="1" applyFont="1" applyBorder="1" applyAlignment="1">
      <alignment horizontal="center" vertical="center"/>
    </xf>
    <xf numFmtId="186" fontId="10" fillId="0" borderId="141" xfId="0" applyNumberFormat="1" applyFont="1" applyFill="1" applyBorder="1" applyAlignment="1">
      <alignment horizontal="center" vertical="center"/>
    </xf>
    <xf numFmtId="179" fontId="83" fillId="0" borderId="22" xfId="0" applyNumberFormat="1" applyFont="1" applyFill="1" applyBorder="1" applyAlignment="1">
      <alignment horizontal="center" vertical="center"/>
    </xf>
    <xf numFmtId="179" fontId="83" fillId="0" borderId="54" xfId="0" applyNumberFormat="1" applyFont="1" applyFill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180" fontId="83" fillId="0" borderId="54" xfId="0" applyNumberFormat="1" applyFont="1" applyFill="1" applyBorder="1" applyAlignment="1">
      <alignment horizontal="right" vertical="center"/>
    </xf>
    <xf numFmtId="183" fontId="8" fillId="0" borderId="14" xfId="0" applyNumberFormat="1" applyFont="1" applyFill="1" applyBorder="1" applyAlignment="1" quotePrefix="1">
      <alignment horizontal="center" vertical="center"/>
    </xf>
    <xf numFmtId="179" fontId="7" fillId="0" borderId="22" xfId="0" applyNumberFormat="1" applyFont="1" applyFill="1" applyBorder="1" applyAlignment="1" quotePrefix="1">
      <alignment horizontal="center" vertical="center"/>
    </xf>
    <xf numFmtId="181" fontId="10" fillId="0" borderId="22" xfId="0" applyNumberFormat="1" applyFont="1" applyFill="1" applyBorder="1" applyAlignment="1">
      <alignment horizontal="center" vertical="center"/>
    </xf>
    <xf numFmtId="0" fontId="94" fillId="0" borderId="17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horizontal="left" vertical="center"/>
    </xf>
    <xf numFmtId="0" fontId="67" fillId="0" borderId="17" xfId="0" applyFont="1" applyFill="1" applyBorder="1" applyAlignment="1">
      <alignment vertical="center"/>
    </xf>
    <xf numFmtId="180" fontId="83" fillId="0" borderId="54" xfId="0" applyNumberFormat="1" applyFont="1" applyFill="1" applyBorder="1" applyAlignment="1">
      <alignment horizontal="center" vertical="center"/>
    </xf>
    <xf numFmtId="0" fontId="94" fillId="0" borderId="54" xfId="0" applyFont="1" applyFill="1" applyBorder="1" applyAlignment="1">
      <alignment horizontal="center" vertical="center"/>
    </xf>
    <xf numFmtId="179" fontId="10" fillId="0" borderId="17" xfId="0" applyNumberFormat="1" applyFont="1" applyFill="1" applyBorder="1" applyAlignment="1">
      <alignment horizontal="center" vertical="center"/>
    </xf>
    <xf numFmtId="179" fontId="67" fillId="0" borderId="13" xfId="0" applyNumberFormat="1" applyFont="1" applyFill="1" applyBorder="1" applyAlignment="1">
      <alignment horizontal="left" vertical="center"/>
    </xf>
    <xf numFmtId="180" fontId="8" fillId="0" borderId="22" xfId="0" applyNumberFormat="1" applyFont="1" applyFill="1" applyBorder="1" applyAlignment="1">
      <alignment horizontal="center" vertical="center"/>
    </xf>
    <xf numFmtId="180" fontId="7" fillId="0" borderId="22" xfId="0" applyNumberFormat="1" applyFont="1" applyFill="1" applyBorder="1" applyAlignment="1">
      <alignment horizontal="right" vertical="center"/>
    </xf>
    <xf numFmtId="183" fontId="7" fillId="0" borderId="22" xfId="0" applyNumberFormat="1" applyFont="1" applyFill="1" applyBorder="1" applyAlignment="1">
      <alignment horizontal="center" vertical="center" wrapText="1"/>
    </xf>
    <xf numFmtId="0" fontId="8" fillId="0" borderId="95" xfId="0" applyFont="1" applyFill="1" applyBorder="1" applyAlignment="1">
      <alignment vertical="center"/>
    </xf>
    <xf numFmtId="0" fontId="94" fillId="0" borderId="190" xfId="0" applyFont="1" applyFill="1" applyBorder="1" applyAlignment="1">
      <alignment horizontal="left" vertical="center"/>
    </xf>
    <xf numFmtId="0" fontId="10" fillId="0" borderId="127" xfId="0" applyFont="1" applyFill="1" applyBorder="1" applyAlignment="1">
      <alignment horizontal="center" vertical="center"/>
    </xf>
    <xf numFmtId="0" fontId="67" fillId="0" borderId="131" xfId="0" applyFont="1" applyFill="1" applyBorder="1" applyAlignment="1">
      <alignment horizontal="left" vertical="center"/>
    </xf>
    <xf numFmtId="183" fontId="8" fillId="0" borderId="145" xfId="0" applyNumberFormat="1" applyFont="1" applyFill="1" applyBorder="1" applyAlignment="1">
      <alignment horizontal="center" vertical="center"/>
    </xf>
    <xf numFmtId="179" fontId="7" fillId="0" borderId="128" xfId="0" applyNumberFormat="1" applyFont="1" applyFill="1" applyBorder="1" applyAlignment="1">
      <alignment horizontal="center" vertical="center"/>
    </xf>
    <xf numFmtId="179" fontId="33" fillId="0" borderId="191" xfId="0" applyNumberFormat="1" applyFont="1" applyFill="1" applyBorder="1" applyAlignment="1">
      <alignment horizontal="center" vertical="center"/>
    </xf>
    <xf numFmtId="0" fontId="67" fillId="0" borderId="192" xfId="0" applyFont="1" applyFill="1" applyBorder="1" applyAlignment="1">
      <alignment horizontal="left" vertical="center"/>
    </xf>
    <xf numFmtId="181" fontId="10" fillId="0" borderId="143" xfId="0" applyNumberFormat="1" applyFont="1" applyFill="1" applyBorder="1" applyAlignment="1">
      <alignment horizontal="center" vertical="center"/>
    </xf>
    <xf numFmtId="0" fontId="67" fillId="0" borderId="145" xfId="0" applyFont="1" applyFill="1" applyBorder="1" applyAlignment="1">
      <alignment horizontal="left" vertical="center"/>
    </xf>
    <xf numFmtId="0" fontId="94" fillId="0" borderId="145" xfId="0" applyFont="1" applyFill="1" applyBorder="1" applyAlignment="1">
      <alignment horizontal="left" vertical="center"/>
    </xf>
    <xf numFmtId="181" fontId="10" fillId="0" borderId="128" xfId="0" applyNumberFormat="1" applyFont="1" applyFill="1" applyBorder="1" applyAlignment="1">
      <alignment horizontal="center" vertical="center"/>
    </xf>
    <xf numFmtId="0" fontId="0" fillId="0" borderId="191" xfId="0" applyFont="1" applyBorder="1" applyAlignment="1">
      <alignment vertical="center"/>
    </xf>
    <xf numFmtId="0" fontId="67" fillId="0" borderId="130" xfId="0" applyFont="1" applyFill="1" applyBorder="1" applyAlignment="1">
      <alignment horizontal="left" vertical="center"/>
    </xf>
    <xf numFmtId="0" fontId="0" fillId="0" borderId="142" xfId="0" applyFont="1" applyBorder="1" applyAlignment="1">
      <alignment vertical="center"/>
    </xf>
    <xf numFmtId="0" fontId="83" fillId="0" borderId="191" xfId="0" applyFont="1" applyBorder="1" applyAlignment="1">
      <alignment horizontal="right" vertical="center"/>
    </xf>
    <xf numFmtId="179" fontId="10" fillId="0" borderId="130" xfId="0" applyNumberFormat="1" applyFont="1" applyFill="1" applyBorder="1" applyAlignment="1">
      <alignment horizontal="center" vertical="center"/>
    </xf>
    <xf numFmtId="179" fontId="67" fillId="0" borderId="131" xfId="0" applyNumberFormat="1" applyFont="1" applyFill="1" applyBorder="1" applyAlignment="1">
      <alignment horizontal="left" vertical="center"/>
    </xf>
    <xf numFmtId="180" fontId="8" fillId="0" borderId="128" xfId="0" applyNumberFormat="1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vertical="center"/>
    </xf>
    <xf numFmtId="184" fontId="13" fillId="0" borderId="144" xfId="0" applyNumberFormat="1" applyFont="1" applyFill="1" applyBorder="1" applyAlignment="1">
      <alignment horizontal="center" vertical="center"/>
    </xf>
    <xf numFmtId="0" fontId="14" fillId="4" borderId="149" xfId="0" applyFont="1" applyFill="1" applyBorder="1" applyAlignment="1">
      <alignment horizontal="center" vertical="center"/>
    </xf>
    <xf numFmtId="0" fontId="46" fillId="4" borderId="193" xfId="0" applyFont="1" applyFill="1" applyBorder="1" applyAlignment="1">
      <alignment horizontal="center" vertical="center"/>
    </xf>
    <xf numFmtId="0" fontId="14" fillId="4" borderId="194" xfId="0" applyFont="1" applyFill="1" applyBorder="1" applyAlignment="1">
      <alignment horizontal="center" vertical="center"/>
    </xf>
    <xf numFmtId="0" fontId="14" fillId="4" borderId="139" xfId="0" applyFont="1" applyFill="1" applyBorder="1" applyAlignment="1">
      <alignment horizontal="center" vertical="center"/>
    </xf>
    <xf numFmtId="0" fontId="46" fillId="4" borderId="195" xfId="0" applyFont="1" applyFill="1" applyBorder="1" applyAlignment="1">
      <alignment horizontal="center" vertical="center"/>
    </xf>
    <xf numFmtId="0" fontId="14" fillId="4" borderId="18" xfId="0" applyFont="1" applyFill="1" applyBorder="1" applyAlignment="1">
      <alignment horizontal="center" vertical="center"/>
    </xf>
    <xf numFmtId="0" fontId="14" fillId="4" borderId="164" xfId="0" applyFont="1" applyFill="1" applyBorder="1" applyAlignment="1">
      <alignment horizontal="center" vertical="center"/>
    </xf>
    <xf numFmtId="0" fontId="49" fillId="0" borderId="90" xfId="0" applyFont="1" applyFill="1" applyBorder="1" applyAlignment="1">
      <alignment horizontal="center" vertical="center"/>
    </xf>
    <xf numFmtId="0" fontId="49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/>
    </xf>
    <xf numFmtId="177" fontId="28" fillId="0" borderId="30" xfId="0" applyNumberFormat="1" applyFont="1" applyFill="1" applyBorder="1" applyAlignment="1">
      <alignment horizontal="center" vertical="center"/>
    </xf>
    <xf numFmtId="183" fontId="62" fillId="0" borderId="43" xfId="0" applyNumberFormat="1" applyFont="1" applyFill="1" applyBorder="1" applyAlignment="1">
      <alignment horizontal="center" vertical="center"/>
    </xf>
    <xf numFmtId="0" fontId="62" fillId="0" borderId="36" xfId="0" applyNumberFormat="1" applyFont="1" applyBorder="1" applyAlignment="1">
      <alignment horizontal="center" vertical="center"/>
    </xf>
    <xf numFmtId="181" fontId="62" fillId="0" borderId="21" xfId="0" applyNumberFormat="1" applyFont="1" applyFill="1" applyBorder="1" applyAlignment="1">
      <alignment horizontal="center" vertical="center"/>
    </xf>
    <xf numFmtId="181" fontId="62" fillId="0" borderId="140" xfId="0" applyNumberFormat="1" applyFont="1" applyFill="1" applyBorder="1" applyAlignment="1">
      <alignment horizontal="center" vertical="center"/>
    </xf>
    <xf numFmtId="0" fontId="49" fillId="0" borderId="95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center" vertical="center"/>
    </xf>
    <xf numFmtId="176" fontId="28" fillId="0" borderId="22" xfId="0" applyNumberFormat="1" applyFont="1" applyFill="1" applyBorder="1" applyAlignment="1">
      <alignment horizontal="center" vertical="center"/>
    </xf>
    <xf numFmtId="183" fontId="62" fillId="0" borderId="29" xfId="0" applyNumberFormat="1" applyFont="1" applyFill="1" applyBorder="1" applyAlignment="1">
      <alignment horizontal="center" vertical="center"/>
    </xf>
    <xf numFmtId="180" fontId="10" fillId="0" borderId="196" xfId="0" applyNumberFormat="1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62" fillId="0" borderId="17" xfId="0" applyNumberFormat="1" applyFont="1" applyFill="1" applyBorder="1" applyAlignment="1">
      <alignment horizontal="center" vertical="center"/>
    </xf>
    <xf numFmtId="181" fontId="62" fillId="0" borderId="13" xfId="0" applyNumberFormat="1" applyFont="1" applyFill="1" applyBorder="1" applyAlignment="1">
      <alignment horizontal="center" vertical="center"/>
    </xf>
    <xf numFmtId="181" fontId="62" fillId="0" borderId="141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/>
    </xf>
    <xf numFmtId="0" fontId="62" fillId="0" borderId="17" xfId="0" applyNumberFormat="1" applyFont="1" applyBorder="1" applyAlignment="1">
      <alignment horizontal="center" vertical="center"/>
    </xf>
    <xf numFmtId="177" fontId="28" fillId="0" borderId="22" xfId="0" applyNumberFormat="1" applyFont="1" applyFill="1" applyBorder="1" applyAlignment="1">
      <alignment horizontal="center" vertical="center"/>
    </xf>
    <xf numFmtId="195" fontId="62" fillId="0" borderId="141" xfId="0" applyNumberFormat="1" applyFont="1" applyFill="1" applyBorder="1" applyAlignment="1">
      <alignment horizontal="left" vertical="center"/>
    </xf>
    <xf numFmtId="0" fontId="49" fillId="0" borderId="13" xfId="0" applyFont="1" applyFill="1" applyBorder="1" applyAlignment="1">
      <alignment vertical="center"/>
    </xf>
    <xf numFmtId="177" fontId="28" fillId="0" borderId="22" xfId="0" applyNumberFormat="1" applyFont="1" applyFill="1" applyBorder="1" applyAlignment="1" quotePrefix="1">
      <alignment horizontal="center" vertical="center"/>
    </xf>
    <xf numFmtId="0" fontId="13" fillId="0" borderId="13" xfId="0" applyFont="1" applyFill="1" applyBorder="1" applyAlignment="1">
      <alignment vertical="center"/>
    </xf>
    <xf numFmtId="183" fontId="32" fillId="0" borderId="29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10" fillId="0" borderId="32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1" fillId="0" borderId="134" xfId="0" applyFont="1" applyBorder="1" applyAlignment="1">
      <alignment horizontal="left" vertical="center"/>
    </xf>
    <xf numFmtId="180" fontId="23" fillId="0" borderId="15" xfId="0" applyNumberFormat="1" applyFont="1" applyFill="1" applyBorder="1" applyAlignment="1">
      <alignment horizontal="center" vertical="center"/>
    </xf>
    <xf numFmtId="180" fontId="23" fillId="0" borderId="33" xfId="0" applyNumberFormat="1" applyFont="1" applyFill="1" applyBorder="1" applyAlignment="1">
      <alignment horizontal="center" vertical="center"/>
    </xf>
    <xf numFmtId="180" fontId="23" fillId="0" borderId="185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180" fontId="10" fillId="0" borderId="197" xfId="0" applyNumberFormat="1" applyFont="1" applyFill="1" applyBorder="1" applyAlignment="1">
      <alignment horizontal="center" vertical="center"/>
    </xf>
    <xf numFmtId="180" fontId="9" fillId="0" borderId="34" xfId="0" applyNumberFormat="1" applyFont="1" applyFill="1" applyBorder="1" applyAlignment="1">
      <alignment horizontal="center" vertical="center"/>
    </xf>
    <xf numFmtId="180" fontId="10" fillId="0" borderId="32" xfId="0" applyNumberFormat="1" applyFont="1" applyFill="1" applyBorder="1" applyAlignment="1">
      <alignment horizontal="center" vertical="center"/>
    </xf>
    <xf numFmtId="0" fontId="12" fillId="3" borderId="153" xfId="0" applyFont="1" applyFill="1" applyBorder="1" applyAlignment="1">
      <alignment horizontal="center" vertical="center"/>
    </xf>
    <xf numFmtId="0" fontId="12" fillId="3" borderId="142" xfId="0" applyFont="1" applyFill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1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14" xfId="0" applyFont="1" applyFill="1" applyBorder="1" applyAlignment="1">
      <alignment horizontal="center" vertical="center"/>
    </xf>
    <xf numFmtId="0" fontId="18" fillId="0" borderId="13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9" fillId="2" borderId="126" xfId="0" applyFont="1" applyFill="1" applyBorder="1" applyAlignment="1">
      <alignment horizontal="center" vertical="center"/>
    </xf>
    <xf numFmtId="0" fontId="9" fillId="4" borderId="198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178" fontId="13" fillId="2" borderId="53" xfId="0" applyNumberFormat="1" applyFont="1" applyFill="1" applyBorder="1" applyAlignment="1">
      <alignment horizontal="left" vertical="center"/>
    </xf>
    <xf numFmtId="178" fontId="13" fillId="2" borderId="0" xfId="0" applyNumberFormat="1" applyFont="1" applyFill="1" applyBorder="1" applyAlignment="1">
      <alignment horizontal="left" vertical="center"/>
    </xf>
    <xf numFmtId="178" fontId="13" fillId="2" borderId="197" xfId="0" applyNumberFormat="1" applyFont="1" applyFill="1" applyBorder="1" applyAlignment="1">
      <alignment horizontal="left" vertical="center"/>
    </xf>
    <xf numFmtId="0" fontId="14" fillId="5" borderId="33" xfId="0" applyFont="1" applyFill="1" applyBorder="1" applyAlignment="1">
      <alignment horizontal="left" vertical="center"/>
    </xf>
    <xf numFmtId="0" fontId="14" fillId="5" borderId="71" xfId="0" applyFont="1" applyFill="1" applyBorder="1" applyAlignment="1">
      <alignment horizontal="left" vertical="center"/>
    </xf>
    <xf numFmtId="0" fontId="14" fillId="4" borderId="51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52" xfId="0" applyFont="1" applyFill="1" applyBorder="1" applyAlignment="1">
      <alignment horizontal="center" vertical="center"/>
    </xf>
    <xf numFmtId="0" fontId="14" fillId="4" borderId="53" xfId="0" applyFont="1" applyFill="1" applyBorder="1" applyAlignment="1">
      <alignment horizontal="center" vertical="center"/>
    </xf>
    <xf numFmtId="0" fontId="28" fillId="7" borderId="0" xfId="0" applyFont="1" applyFill="1" applyBorder="1" applyAlignment="1">
      <alignment horizontal="center" vertical="center"/>
    </xf>
    <xf numFmtId="0" fontId="9" fillId="4" borderId="199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left" vertical="center"/>
    </xf>
    <xf numFmtId="0" fontId="14" fillId="5" borderId="87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center" vertical="center"/>
    </xf>
    <xf numFmtId="178" fontId="18" fillId="2" borderId="52" xfId="0" applyNumberFormat="1" applyFont="1" applyFill="1" applyBorder="1" applyAlignment="1">
      <alignment horizontal="left" vertical="center"/>
    </xf>
    <xf numFmtId="178" fontId="18" fillId="2" borderId="33" xfId="0" applyNumberFormat="1" applyFont="1" applyFill="1" applyBorder="1" applyAlignment="1">
      <alignment horizontal="left" vertical="center"/>
    </xf>
    <xf numFmtId="178" fontId="18" fillId="2" borderId="185" xfId="0" applyNumberFormat="1" applyFont="1" applyFill="1" applyBorder="1" applyAlignment="1">
      <alignment horizontal="left" vertical="center"/>
    </xf>
    <xf numFmtId="0" fontId="14" fillId="4" borderId="70" xfId="0" applyFont="1" applyFill="1" applyBorder="1" applyAlignment="1">
      <alignment horizontal="center" vertical="center"/>
    </xf>
    <xf numFmtId="178" fontId="13" fillId="2" borderId="126" xfId="0" applyNumberFormat="1" applyFont="1" applyFill="1" applyBorder="1" applyAlignment="1">
      <alignment horizontal="left" vertical="center"/>
    </xf>
    <xf numFmtId="178" fontId="13" fillId="2" borderId="32" xfId="0" applyNumberFormat="1" applyFont="1" applyFill="1" applyBorder="1" applyAlignment="1">
      <alignment horizontal="left" vertical="center"/>
    </xf>
    <xf numFmtId="178" fontId="13" fillId="2" borderId="196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0" fontId="9" fillId="4" borderId="69" xfId="0" applyFont="1" applyFill="1" applyBorder="1" applyAlignment="1">
      <alignment horizontal="center" vertical="center"/>
    </xf>
    <xf numFmtId="0" fontId="9" fillId="4" borderId="65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14" fillId="5" borderId="32" xfId="0" applyFont="1" applyFill="1" applyBorder="1" applyAlignment="1">
      <alignment horizontal="left" vertical="center"/>
    </xf>
    <xf numFmtId="0" fontId="14" fillId="5" borderId="105" xfId="0" applyFont="1" applyFill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135" xfId="0" applyFont="1" applyFill="1" applyBorder="1" applyAlignment="1">
      <alignment horizontal="left" vertical="center"/>
    </xf>
    <xf numFmtId="0" fontId="45" fillId="0" borderId="135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68" xfId="0" applyFont="1" applyBorder="1" applyAlignment="1">
      <alignment horizontal="right" vertical="center"/>
    </xf>
    <xf numFmtId="0" fontId="13" fillId="0" borderId="68" xfId="0" applyFont="1" applyBorder="1" applyAlignment="1">
      <alignment horizontal="center" vertical="center"/>
    </xf>
    <xf numFmtId="180" fontId="43" fillId="7" borderId="16" xfId="0" applyNumberFormat="1" applyFont="1" applyFill="1" applyBorder="1" applyAlignment="1">
      <alignment horizontal="left" vertical="center"/>
    </xf>
    <xf numFmtId="180" fontId="43" fillId="7" borderId="0" xfId="0" applyNumberFormat="1" applyFont="1" applyFill="1" applyBorder="1" applyAlignment="1">
      <alignment horizontal="left" vertical="center"/>
    </xf>
    <xf numFmtId="180" fontId="43" fillId="7" borderId="33" xfId="0" applyNumberFormat="1" applyFont="1" applyFill="1" applyBorder="1" applyAlignment="1">
      <alignment horizontal="left" vertical="center"/>
    </xf>
    <xf numFmtId="180" fontId="43" fillId="7" borderId="185" xfId="0" applyNumberFormat="1" applyFont="1" applyFill="1" applyBorder="1" applyAlignment="1">
      <alignment horizontal="left" vertical="center"/>
    </xf>
    <xf numFmtId="180" fontId="14" fillId="7" borderId="16" xfId="0" applyNumberFormat="1" applyFont="1" applyFill="1" applyBorder="1" applyAlignment="1">
      <alignment horizontal="left" vertical="center"/>
    </xf>
    <xf numFmtId="180" fontId="14" fillId="7" borderId="0" xfId="0" applyNumberFormat="1" applyFont="1" applyFill="1" applyBorder="1" applyAlignment="1">
      <alignment horizontal="left" vertical="center"/>
    </xf>
    <xf numFmtId="180" fontId="14" fillId="7" borderId="197" xfId="0" applyNumberFormat="1" applyFont="1" applyFill="1" applyBorder="1" applyAlignment="1">
      <alignment horizontal="left" vertical="center"/>
    </xf>
    <xf numFmtId="180" fontId="14" fillId="7" borderId="34" xfId="0" applyNumberFormat="1" applyFont="1" applyFill="1" applyBorder="1" applyAlignment="1">
      <alignment horizontal="left" vertical="center"/>
    </xf>
    <xf numFmtId="180" fontId="14" fillId="7" borderId="32" xfId="0" applyNumberFormat="1" applyFont="1" applyFill="1" applyBorder="1" applyAlignment="1">
      <alignment horizontal="left" vertical="center"/>
    </xf>
    <xf numFmtId="180" fontId="14" fillId="7" borderId="196" xfId="0" applyNumberFormat="1" applyFont="1" applyFill="1" applyBorder="1" applyAlignment="1">
      <alignment horizontal="left" vertical="center"/>
    </xf>
    <xf numFmtId="180" fontId="53" fillId="5" borderId="0" xfId="0" applyNumberFormat="1" applyFont="1" applyFill="1" applyBorder="1" applyAlignment="1">
      <alignment horizontal="left" vertical="center"/>
    </xf>
    <xf numFmtId="180" fontId="14" fillId="5" borderId="0" xfId="0" applyNumberFormat="1" applyFont="1" applyFill="1" applyBorder="1" applyAlignment="1">
      <alignment horizontal="left" vertical="center"/>
    </xf>
    <xf numFmtId="180" fontId="14" fillId="5" borderId="32" xfId="0" applyNumberFormat="1" applyFont="1" applyFill="1" applyBorder="1" applyAlignment="1">
      <alignment horizontal="left" vertical="center"/>
    </xf>
    <xf numFmtId="0" fontId="42" fillId="4" borderId="67" xfId="0" applyFont="1" applyFill="1" applyBorder="1" applyAlignment="1">
      <alignment horizontal="center" vertical="center"/>
    </xf>
    <xf numFmtId="0" fontId="42" fillId="4" borderId="68" xfId="0" applyFont="1" applyFill="1" applyBorder="1" applyAlignment="1">
      <alignment horizontal="center" vertical="center"/>
    </xf>
    <xf numFmtId="0" fontId="42" fillId="4" borderId="182" xfId="0" applyFont="1" applyFill="1" applyBorder="1" applyAlignment="1">
      <alignment horizontal="center" vertical="center"/>
    </xf>
    <xf numFmtId="0" fontId="42" fillId="4" borderId="153" xfId="0" applyFont="1" applyFill="1" applyBorder="1" applyAlignment="1">
      <alignment horizontal="center" vertical="center"/>
    </xf>
    <xf numFmtId="0" fontId="42" fillId="4" borderId="142" xfId="0" applyFont="1" applyFill="1" applyBorder="1" applyAlignment="1">
      <alignment horizontal="center" vertical="center"/>
    </xf>
    <xf numFmtId="0" fontId="42" fillId="4" borderId="200" xfId="0" applyFont="1" applyFill="1" applyBorder="1" applyAlignment="1">
      <alignment horizontal="center" vertical="center"/>
    </xf>
    <xf numFmtId="0" fontId="9" fillId="2" borderId="201" xfId="0" applyFont="1" applyFill="1" applyBorder="1" applyAlignment="1">
      <alignment horizontal="center" vertical="center"/>
    </xf>
    <xf numFmtId="0" fontId="9" fillId="2" borderId="202" xfId="0" applyFont="1" applyFill="1" applyBorder="1" applyAlignment="1">
      <alignment horizontal="center" vertical="center"/>
    </xf>
    <xf numFmtId="0" fontId="9" fillId="4" borderId="203" xfId="0" applyFont="1" applyFill="1" applyBorder="1" applyAlignment="1">
      <alignment horizontal="center" vertical="center"/>
    </xf>
    <xf numFmtId="0" fontId="9" fillId="4" borderId="204" xfId="0" applyFont="1" applyFill="1" applyBorder="1" applyAlignment="1">
      <alignment horizontal="center" vertical="center"/>
    </xf>
    <xf numFmtId="0" fontId="46" fillId="5" borderId="205" xfId="0" applyFont="1" applyFill="1" applyBorder="1" applyAlignment="1">
      <alignment horizontal="center" vertical="center"/>
    </xf>
    <xf numFmtId="0" fontId="46" fillId="5" borderId="134" xfId="0" applyFont="1" applyFill="1" applyBorder="1" applyAlignment="1">
      <alignment horizontal="center" vertical="center"/>
    </xf>
    <xf numFmtId="0" fontId="46" fillId="5" borderId="206" xfId="0" applyFont="1" applyFill="1" applyBorder="1" applyAlignment="1">
      <alignment horizontal="center" vertical="center"/>
    </xf>
    <xf numFmtId="0" fontId="46" fillId="2" borderId="205" xfId="0" applyFont="1" applyFill="1" applyBorder="1" applyAlignment="1">
      <alignment horizontal="center" vertical="center"/>
    </xf>
    <xf numFmtId="0" fontId="46" fillId="2" borderId="134" xfId="0" applyFont="1" applyFill="1" applyBorder="1" applyAlignment="1">
      <alignment horizontal="center" vertical="center"/>
    </xf>
    <xf numFmtId="0" fontId="46" fillId="2" borderId="206" xfId="0" applyFont="1" applyFill="1" applyBorder="1" applyAlignment="1">
      <alignment horizontal="center" vertical="center"/>
    </xf>
    <xf numFmtId="0" fontId="9" fillId="5" borderId="137" xfId="0" applyFont="1" applyFill="1" applyBorder="1" applyAlignment="1">
      <alignment horizontal="center" vertical="center"/>
    </xf>
    <xf numFmtId="0" fontId="9" fillId="5" borderId="139" xfId="0" applyFont="1" applyFill="1" applyBorder="1" applyAlignment="1">
      <alignment horizontal="center" vertical="center"/>
    </xf>
    <xf numFmtId="0" fontId="9" fillId="5" borderId="5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5" borderId="201" xfId="0" applyFont="1" applyFill="1" applyBorder="1" applyAlignment="1">
      <alignment horizontal="center" vertical="center"/>
    </xf>
    <xf numFmtId="0" fontId="9" fillId="5" borderId="202" xfId="0" applyFont="1" applyFill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9" fillId="2" borderId="198" xfId="0" applyFont="1" applyFill="1" applyBorder="1" applyAlignment="1">
      <alignment horizontal="center" vertical="center"/>
    </xf>
    <xf numFmtId="0" fontId="9" fillId="2" borderId="88" xfId="0" applyFont="1" applyFill="1" applyBorder="1" applyAlignment="1">
      <alignment horizontal="center" vertical="center"/>
    </xf>
    <xf numFmtId="0" fontId="9" fillId="4" borderId="71" xfId="0" applyFont="1" applyFill="1" applyBorder="1" applyAlignment="1">
      <alignment horizontal="center" vertical="center"/>
    </xf>
    <xf numFmtId="0" fontId="43" fillId="7" borderId="183" xfId="0" applyFont="1" applyFill="1" applyBorder="1" applyAlignment="1">
      <alignment horizontal="center" vertical="center"/>
    </xf>
    <xf numFmtId="0" fontId="43" fillId="7" borderId="187" xfId="0" applyFont="1" applyFill="1" applyBorder="1" applyAlignment="1">
      <alignment horizontal="center" vertical="center"/>
    </xf>
    <xf numFmtId="180" fontId="50" fillId="5" borderId="0" xfId="0" applyNumberFormat="1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left" vertical="center"/>
    </xf>
    <xf numFmtId="0" fontId="9" fillId="5" borderId="198" xfId="0" applyFont="1" applyFill="1" applyBorder="1" applyAlignment="1">
      <alignment horizontal="center" vertical="center"/>
    </xf>
    <xf numFmtId="0" fontId="9" fillId="5" borderId="88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9" fillId="2" borderId="90" xfId="0" applyFont="1" applyFill="1" applyBorder="1" applyAlignment="1">
      <alignment horizontal="center" vertical="center"/>
    </xf>
    <xf numFmtId="0" fontId="9" fillId="2" borderId="116" xfId="0" applyFont="1" applyFill="1" applyBorder="1" applyAlignment="1">
      <alignment horizontal="center" vertical="center"/>
    </xf>
    <xf numFmtId="0" fontId="14" fillId="4" borderId="65" xfId="0" applyFont="1" applyFill="1" applyBorder="1" applyAlignment="1">
      <alignment horizontal="center" vertical="center"/>
    </xf>
    <xf numFmtId="0" fontId="14" fillId="4" borderId="195" xfId="0" applyFont="1" applyFill="1" applyBorder="1" applyAlignment="1">
      <alignment horizontal="center" vertical="center"/>
    </xf>
    <xf numFmtId="0" fontId="9" fillId="4" borderId="87" xfId="0" applyFont="1" applyFill="1" applyBorder="1" applyAlignment="1">
      <alignment horizontal="center" vertical="center"/>
    </xf>
    <xf numFmtId="0" fontId="9" fillId="4" borderId="88" xfId="0" applyFont="1" applyFill="1" applyBorder="1" applyAlignment="1">
      <alignment horizontal="center" vertical="center"/>
    </xf>
    <xf numFmtId="0" fontId="9" fillId="4" borderId="207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44" fillId="4" borderId="67" xfId="0" applyFont="1" applyFill="1" applyBorder="1" applyAlignment="1">
      <alignment horizontal="center" vertical="center"/>
    </xf>
    <xf numFmtId="0" fontId="44" fillId="4" borderId="68" xfId="0" applyFont="1" applyFill="1" applyBorder="1" applyAlignment="1">
      <alignment horizontal="center" vertical="center"/>
    </xf>
    <xf numFmtId="0" fontId="44" fillId="4" borderId="182" xfId="0" applyFont="1" applyFill="1" applyBorder="1" applyAlignment="1">
      <alignment horizontal="center" vertical="center"/>
    </xf>
    <xf numFmtId="0" fontId="44" fillId="4" borderId="153" xfId="0" applyFont="1" applyFill="1" applyBorder="1" applyAlignment="1">
      <alignment horizontal="center" vertical="center"/>
    </xf>
    <xf numFmtId="0" fontId="44" fillId="4" borderId="142" xfId="0" applyFont="1" applyFill="1" applyBorder="1" applyAlignment="1">
      <alignment horizontal="center" vertical="center"/>
    </xf>
    <xf numFmtId="0" fontId="44" fillId="4" borderId="20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0" fontId="14" fillId="4" borderId="71" xfId="0" applyFont="1" applyFill="1" applyBorder="1" applyAlignment="1">
      <alignment horizontal="center" vertical="center"/>
    </xf>
    <xf numFmtId="0" fontId="14" fillId="4" borderId="10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57" fillId="5" borderId="205" xfId="0" applyFont="1" applyFill="1" applyBorder="1" applyAlignment="1">
      <alignment horizontal="center" vertical="center"/>
    </xf>
    <xf numFmtId="0" fontId="57" fillId="5" borderId="134" xfId="0" applyFont="1" applyFill="1" applyBorder="1" applyAlignment="1">
      <alignment horizontal="center" vertical="center"/>
    </xf>
    <xf numFmtId="0" fontId="57" fillId="5" borderId="206" xfId="0" applyFont="1" applyFill="1" applyBorder="1" applyAlignment="1">
      <alignment horizontal="center" vertical="center"/>
    </xf>
    <xf numFmtId="0" fontId="57" fillId="2" borderId="205" xfId="0" applyFont="1" applyFill="1" applyBorder="1" applyAlignment="1">
      <alignment horizontal="center" vertical="center"/>
    </xf>
    <xf numFmtId="0" fontId="57" fillId="2" borderId="134" xfId="0" applyFont="1" applyFill="1" applyBorder="1" applyAlignment="1">
      <alignment horizontal="center" vertical="center"/>
    </xf>
    <xf numFmtId="0" fontId="57" fillId="2" borderId="206" xfId="0" applyFont="1" applyFill="1" applyBorder="1" applyAlignment="1">
      <alignment horizontal="center" vertical="center"/>
    </xf>
    <xf numFmtId="0" fontId="43" fillId="0" borderId="135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left" vertical="center"/>
    </xf>
    <xf numFmtId="0" fontId="14" fillId="5" borderId="34" xfId="0" applyFont="1" applyFill="1" applyBorder="1" applyAlignment="1">
      <alignment horizontal="left" vertical="center"/>
    </xf>
    <xf numFmtId="181" fontId="63" fillId="5" borderId="15" xfId="0" applyNumberFormat="1" applyFont="1" applyFill="1" applyBorder="1" applyAlignment="1">
      <alignment horizontal="center" vertical="center"/>
    </xf>
    <xf numFmtId="181" fontId="49" fillId="5" borderId="33" xfId="0" applyNumberFormat="1" applyFont="1" applyFill="1" applyBorder="1" applyAlignment="1">
      <alignment horizontal="center" vertical="center"/>
    </xf>
    <xf numFmtId="181" fontId="49" fillId="5" borderId="185" xfId="0" applyNumberFormat="1" applyFont="1" applyFill="1" applyBorder="1" applyAlignment="1">
      <alignment horizontal="center" vertical="center"/>
    </xf>
    <xf numFmtId="181" fontId="13" fillId="5" borderId="16" xfId="0" applyNumberFormat="1" applyFont="1" applyFill="1" applyBorder="1" applyAlignment="1">
      <alignment horizontal="center" vertical="center"/>
    </xf>
    <xf numFmtId="181" fontId="13" fillId="5" borderId="0" xfId="0" applyNumberFormat="1" applyFont="1" applyFill="1" applyBorder="1" applyAlignment="1">
      <alignment horizontal="center" vertical="center"/>
    </xf>
    <xf numFmtId="181" fontId="13" fillId="5" borderId="197" xfId="0" applyNumberFormat="1" applyFont="1" applyFill="1" applyBorder="1" applyAlignment="1">
      <alignment horizontal="center" vertical="center"/>
    </xf>
    <xf numFmtId="181" fontId="13" fillId="5" borderId="34" xfId="0" applyNumberFormat="1" applyFont="1" applyFill="1" applyBorder="1" applyAlignment="1">
      <alignment horizontal="center" vertical="center"/>
    </xf>
    <xf numFmtId="181" fontId="13" fillId="5" borderId="32" xfId="0" applyNumberFormat="1" applyFont="1" applyFill="1" applyBorder="1" applyAlignment="1">
      <alignment horizontal="center" vertical="center"/>
    </xf>
    <xf numFmtId="181" fontId="13" fillId="5" borderId="196" xfId="0" applyNumberFormat="1" applyFont="1" applyFill="1" applyBorder="1" applyAlignment="1">
      <alignment horizontal="center" vertical="center"/>
    </xf>
    <xf numFmtId="0" fontId="44" fillId="11" borderId="67" xfId="0" applyFont="1" applyFill="1" applyBorder="1" applyAlignment="1">
      <alignment horizontal="center" vertical="center"/>
    </xf>
    <xf numFmtId="0" fontId="44" fillId="11" borderId="68" xfId="0" applyFont="1" applyFill="1" applyBorder="1" applyAlignment="1">
      <alignment horizontal="center" vertical="center"/>
    </xf>
    <xf numFmtId="0" fontId="44" fillId="11" borderId="153" xfId="0" applyFont="1" applyFill="1" applyBorder="1" applyAlignment="1">
      <alignment horizontal="center" vertical="center"/>
    </xf>
    <xf numFmtId="0" fontId="44" fillId="11" borderId="142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64" fillId="0" borderId="135" xfId="0" applyFont="1" applyFill="1" applyBorder="1" applyAlignment="1">
      <alignment horizontal="center" vertical="center"/>
    </xf>
    <xf numFmtId="0" fontId="68" fillId="2" borderId="69" xfId="0" applyFont="1" applyFill="1" applyBorder="1" applyAlignment="1">
      <alignment horizontal="center" vertical="center"/>
    </xf>
    <xf numFmtId="0" fontId="68" fillId="2" borderId="55" xfId="0" applyFont="1" applyFill="1" applyBorder="1" applyAlignment="1">
      <alignment horizontal="center" vertical="center"/>
    </xf>
    <xf numFmtId="0" fontId="44" fillId="3" borderId="67" xfId="0" applyFont="1" applyFill="1" applyBorder="1" applyAlignment="1">
      <alignment horizontal="center" vertical="center"/>
    </xf>
    <xf numFmtId="0" fontId="44" fillId="3" borderId="68" xfId="0" applyFont="1" applyFill="1" applyBorder="1" applyAlignment="1">
      <alignment horizontal="center" vertical="center"/>
    </xf>
    <xf numFmtId="0" fontId="44" fillId="3" borderId="153" xfId="0" applyFont="1" applyFill="1" applyBorder="1" applyAlignment="1">
      <alignment horizontal="center" vertical="center"/>
    </xf>
    <xf numFmtId="0" fontId="44" fillId="3" borderId="142" xfId="0" applyFont="1" applyFill="1" applyBorder="1" applyAlignment="1">
      <alignment horizontal="center" vertical="center"/>
    </xf>
    <xf numFmtId="0" fontId="11" fillId="0" borderId="32" xfId="0" applyFont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8" borderId="16" xfId="0" applyFont="1" applyFill="1" applyBorder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  <xf numFmtId="0" fontId="14" fillId="8" borderId="197" xfId="0" applyFont="1" applyFill="1" applyBorder="1" applyAlignment="1">
      <alignment horizontal="left" vertical="center"/>
    </xf>
    <xf numFmtId="0" fontId="14" fillId="8" borderId="142" xfId="0" applyFont="1" applyFill="1" applyBorder="1" applyAlignment="1">
      <alignment horizontal="left" vertical="center"/>
    </xf>
    <xf numFmtId="0" fontId="14" fillId="8" borderId="208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135" xfId="0" applyFont="1" applyFill="1" applyBorder="1" applyAlignment="1">
      <alignment horizontal="left" vertical="center"/>
    </xf>
    <xf numFmtId="0" fontId="10" fillId="5" borderId="209" xfId="0" applyFont="1" applyFill="1" applyBorder="1" applyAlignment="1">
      <alignment horizontal="left" vertical="center"/>
    </xf>
    <xf numFmtId="0" fontId="10" fillId="5" borderId="142" xfId="0" applyFont="1" applyFill="1" applyBorder="1" applyAlignment="1">
      <alignment horizontal="left" vertical="center"/>
    </xf>
    <xf numFmtId="0" fontId="10" fillId="5" borderId="200" xfId="0" applyFont="1" applyFill="1" applyBorder="1" applyAlignment="1">
      <alignment horizontal="left" vertical="center"/>
    </xf>
    <xf numFmtId="0" fontId="14" fillId="4" borderId="210" xfId="0" applyFont="1" applyFill="1" applyBorder="1" applyAlignment="1">
      <alignment horizontal="center" vertical="center"/>
    </xf>
    <xf numFmtId="0" fontId="14" fillId="4" borderId="2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0" fillId="3" borderId="67" xfId="0" applyFont="1" applyFill="1" applyBorder="1" applyAlignment="1">
      <alignment horizontal="center" vertical="center"/>
    </xf>
    <xf numFmtId="0" fontId="70" fillId="3" borderId="68" xfId="0" applyFont="1" applyFill="1" applyBorder="1" applyAlignment="1">
      <alignment horizontal="center" vertical="center"/>
    </xf>
    <xf numFmtId="0" fontId="70" fillId="3" borderId="182" xfId="0" applyFont="1" applyFill="1" applyBorder="1" applyAlignment="1">
      <alignment horizontal="center" vertical="center"/>
    </xf>
    <xf numFmtId="0" fontId="70" fillId="3" borderId="153" xfId="0" applyFont="1" applyFill="1" applyBorder="1" applyAlignment="1">
      <alignment horizontal="center" vertical="center"/>
    </xf>
    <xf numFmtId="0" fontId="70" fillId="3" borderId="142" xfId="0" applyFont="1" applyFill="1" applyBorder="1" applyAlignment="1">
      <alignment horizontal="center" vertical="center"/>
    </xf>
    <xf numFmtId="0" fontId="70" fillId="3" borderId="200" xfId="0" applyFont="1" applyFill="1" applyBorder="1" applyAlignment="1">
      <alignment horizontal="center" vertical="center"/>
    </xf>
    <xf numFmtId="0" fontId="9" fillId="4" borderId="149" xfId="0" applyFont="1" applyFill="1" applyBorder="1" applyAlignment="1">
      <alignment horizontal="center" vertical="center"/>
    </xf>
    <xf numFmtId="0" fontId="9" fillId="4" borderId="139" xfId="0" applyFont="1" applyFill="1" applyBorder="1" applyAlignment="1">
      <alignment horizontal="center" vertical="center"/>
    </xf>
    <xf numFmtId="0" fontId="9" fillId="4" borderId="211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212" xfId="0" applyFont="1" applyFill="1" applyBorder="1" applyAlignment="1">
      <alignment horizontal="center" vertical="center"/>
    </xf>
    <xf numFmtId="0" fontId="9" fillId="4" borderId="189" xfId="0" applyFont="1" applyFill="1" applyBorder="1" applyAlignment="1">
      <alignment horizontal="center" vertical="center"/>
    </xf>
    <xf numFmtId="0" fontId="49" fillId="0" borderId="135" xfId="0" applyFont="1" applyFill="1" applyBorder="1" applyAlignment="1">
      <alignment horizontal="center" vertical="center"/>
    </xf>
    <xf numFmtId="180" fontId="14" fillId="5" borderId="15" xfId="0" applyNumberFormat="1" applyFont="1" applyFill="1" applyBorder="1" applyAlignment="1">
      <alignment horizontal="left" vertical="center"/>
    </xf>
    <xf numFmtId="180" fontId="14" fillId="5" borderId="33" xfId="0" applyNumberFormat="1" applyFont="1" applyFill="1" applyBorder="1" applyAlignment="1">
      <alignment horizontal="left" vertical="center"/>
    </xf>
    <xf numFmtId="180" fontId="14" fillId="5" borderId="213" xfId="0" applyNumberFormat="1" applyFont="1" applyFill="1" applyBorder="1" applyAlignment="1">
      <alignment horizontal="left" vertical="center"/>
    </xf>
    <xf numFmtId="0" fontId="53" fillId="8" borderId="33" xfId="0" applyFont="1" applyFill="1" applyBorder="1" applyAlignment="1">
      <alignment horizontal="left" vertical="center"/>
    </xf>
    <xf numFmtId="0" fontId="53" fillId="8" borderId="185" xfId="0" applyFont="1" applyFill="1" applyBorder="1" applyAlignment="1">
      <alignment horizontal="left" vertical="center"/>
    </xf>
    <xf numFmtId="0" fontId="9" fillId="4" borderId="184" xfId="0" applyFont="1" applyFill="1" applyBorder="1" applyAlignment="1">
      <alignment horizontal="center" vertical="center"/>
    </xf>
    <xf numFmtId="0" fontId="9" fillId="4" borderId="81" xfId="0" applyFont="1" applyFill="1" applyBorder="1" applyAlignment="1">
      <alignment horizontal="center" vertical="center"/>
    </xf>
    <xf numFmtId="0" fontId="9" fillId="4" borderId="181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 vertical="center"/>
    </xf>
    <xf numFmtId="0" fontId="83" fillId="5" borderId="53" xfId="0" applyFont="1" applyFill="1" applyBorder="1" applyAlignment="1">
      <alignment horizontal="left" vertical="center"/>
    </xf>
    <xf numFmtId="0" fontId="8" fillId="5" borderId="135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left" vertical="center"/>
    </xf>
    <xf numFmtId="0" fontId="8" fillId="5" borderId="16" xfId="0" applyFont="1" applyFill="1" applyBorder="1" applyAlignment="1">
      <alignment horizontal="left" vertical="center"/>
    </xf>
    <xf numFmtId="0" fontId="8" fillId="5" borderId="197" xfId="0" applyFont="1" applyFill="1" applyBorder="1" applyAlignment="1">
      <alignment horizontal="left" vertical="center"/>
    </xf>
    <xf numFmtId="0" fontId="8" fillId="5" borderId="87" xfId="0" applyFont="1" applyFill="1" applyBorder="1" applyAlignment="1">
      <alignment horizontal="left" vertical="center"/>
    </xf>
    <xf numFmtId="0" fontId="8" fillId="5" borderId="15" xfId="0" applyFont="1" applyFill="1" applyBorder="1" applyAlignment="1">
      <alignment horizontal="left" vertical="center"/>
    </xf>
    <xf numFmtId="0" fontId="8" fillId="5" borderId="33" xfId="0" applyFont="1" applyFill="1" applyBorder="1" applyAlignment="1">
      <alignment horizontal="left" vertical="center"/>
    </xf>
    <xf numFmtId="0" fontId="8" fillId="5" borderId="185" xfId="0" applyFont="1" applyFill="1" applyBorder="1" applyAlignment="1">
      <alignment horizontal="left" vertical="center"/>
    </xf>
    <xf numFmtId="0" fontId="8" fillId="5" borderId="71" xfId="0" applyFont="1" applyFill="1" applyBorder="1" applyAlignment="1">
      <alignment horizontal="left" vertical="center"/>
    </xf>
    <xf numFmtId="0" fontId="13" fillId="5" borderId="0" xfId="0" applyFont="1" applyFill="1" applyBorder="1" applyAlignment="1">
      <alignment horizontal="left" vertical="center"/>
    </xf>
    <xf numFmtId="0" fontId="13" fillId="5" borderId="197" xfId="0" applyFont="1" applyFill="1" applyBorder="1" applyAlignment="1">
      <alignment horizontal="left" vertical="center"/>
    </xf>
    <xf numFmtId="0" fontId="8" fillId="5" borderId="214" xfId="0" applyFont="1" applyFill="1" applyBorder="1" applyAlignment="1">
      <alignment horizontal="left" vertical="center"/>
    </xf>
    <xf numFmtId="0" fontId="8" fillId="5" borderId="215" xfId="0" applyFont="1" applyFill="1" applyBorder="1" applyAlignment="1">
      <alignment horizontal="left" vertical="center"/>
    </xf>
    <xf numFmtId="0" fontId="8" fillId="5" borderId="216" xfId="0" applyFont="1" applyFill="1" applyBorder="1" applyAlignment="1">
      <alignment horizontal="left" vertical="center"/>
    </xf>
    <xf numFmtId="0" fontId="76" fillId="0" borderId="0" xfId="0" applyFont="1" applyFill="1" applyBorder="1" applyAlignment="1">
      <alignment horizontal="center" vertical="center"/>
    </xf>
    <xf numFmtId="0" fontId="79" fillId="9" borderId="0" xfId="0" applyFont="1" applyFill="1" applyBorder="1" applyAlignment="1">
      <alignment horizontal="center" vertical="center"/>
    </xf>
    <xf numFmtId="0" fontId="9" fillId="0" borderId="142" xfId="0" applyFont="1" applyBorder="1" applyAlignment="1">
      <alignment horizontal="left" vertical="center"/>
    </xf>
    <xf numFmtId="180" fontId="27" fillId="5" borderId="217" xfId="0" applyNumberFormat="1" applyFont="1" applyFill="1" applyBorder="1" applyAlignment="1">
      <alignment horizontal="center" vertical="center"/>
    </xf>
    <xf numFmtId="180" fontId="27" fillId="5" borderId="68" xfId="0" applyNumberFormat="1" applyFont="1" applyFill="1" applyBorder="1" applyAlignment="1">
      <alignment horizontal="center" vertical="center"/>
    </xf>
    <xf numFmtId="180" fontId="27" fillId="5" borderId="182" xfId="0" applyNumberFormat="1" applyFont="1" applyFill="1" applyBorder="1" applyAlignment="1">
      <alignment horizontal="center" vertical="center"/>
    </xf>
    <xf numFmtId="0" fontId="82" fillId="9" borderId="184" xfId="0" applyFont="1" applyFill="1" applyBorder="1" applyAlignment="1">
      <alignment horizontal="center" vertical="center"/>
    </xf>
    <xf numFmtId="0" fontId="82" fillId="9" borderId="81" xfId="0" applyFont="1" applyFill="1" applyBorder="1" applyAlignment="1">
      <alignment horizontal="center" vertical="center"/>
    </xf>
    <xf numFmtId="0" fontId="82" fillId="9" borderId="181" xfId="0" applyFont="1" applyFill="1" applyBorder="1" applyAlignment="1">
      <alignment horizontal="center" vertical="center"/>
    </xf>
    <xf numFmtId="0" fontId="82" fillId="9" borderId="88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/>
    </xf>
    <xf numFmtId="180" fontId="27" fillId="5" borderId="67" xfId="0" applyNumberFormat="1" applyFont="1" applyFill="1" applyBorder="1" applyAlignment="1">
      <alignment horizontal="center" vertical="center"/>
    </xf>
    <xf numFmtId="0" fontId="82" fillId="9" borderId="218" xfId="0" applyFont="1" applyFill="1" applyBorder="1" applyAlignment="1">
      <alignment horizontal="center" vertical="center"/>
    </xf>
    <xf numFmtId="0" fontId="82" fillId="9" borderId="55" xfId="0" applyFont="1" applyFill="1" applyBorder="1" applyAlignment="1">
      <alignment horizontal="center" vertical="center"/>
    </xf>
    <xf numFmtId="0" fontId="82" fillId="9" borderId="210" xfId="0" applyFont="1" applyFill="1" applyBorder="1" applyAlignment="1">
      <alignment horizontal="center" vertical="center"/>
    </xf>
    <xf numFmtId="0" fontId="82" fillId="9" borderId="189" xfId="0" applyFont="1" applyFill="1" applyBorder="1" applyAlignment="1">
      <alignment horizontal="center" vertical="center"/>
    </xf>
    <xf numFmtId="180" fontId="27" fillId="5" borderId="170" xfId="0" applyNumberFormat="1" applyFont="1" applyFill="1" applyBorder="1" applyAlignment="1">
      <alignment horizontal="center" vertical="center"/>
    </xf>
    <xf numFmtId="0" fontId="8" fillId="5" borderId="213" xfId="0" applyFont="1" applyFill="1" applyBorder="1" applyAlignment="1">
      <alignment horizontal="left" vertical="center"/>
    </xf>
    <xf numFmtId="0" fontId="81" fillId="9" borderId="210" xfId="0" applyFont="1" applyFill="1" applyBorder="1" applyAlignment="1">
      <alignment horizontal="center" vertical="center"/>
    </xf>
    <xf numFmtId="0" fontId="81" fillId="9" borderId="9" xfId="0" applyFont="1" applyFill="1" applyBorder="1" applyAlignment="1">
      <alignment horizontal="center" vertical="center"/>
    </xf>
    <xf numFmtId="0" fontId="81" fillId="9" borderId="193" xfId="0" applyFont="1" applyFill="1" applyBorder="1" applyAlignment="1">
      <alignment horizontal="center" vertical="center"/>
    </xf>
    <xf numFmtId="0" fontId="81" fillId="9" borderId="195" xfId="0" applyFont="1" applyFill="1" applyBorder="1" applyAlignment="1">
      <alignment horizontal="center" vertical="center"/>
    </xf>
    <xf numFmtId="0" fontId="11" fillId="8" borderId="210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67" fillId="8" borderId="149" xfId="0" applyFont="1" applyFill="1" applyBorder="1" applyAlignment="1">
      <alignment horizontal="center" vertical="center"/>
    </xf>
    <xf numFmtId="0" fontId="67" fillId="8" borderId="189" xfId="0" applyFont="1" applyFill="1" applyBorder="1" applyAlignment="1">
      <alignment horizontal="center" vertical="center"/>
    </xf>
    <xf numFmtId="0" fontId="75" fillId="8" borderId="219" xfId="0" applyFont="1" applyFill="1" applyBorder="1" applyAlignment="1">
      <alignment horizontal="center" vertical="center"/>
    </xf>
    <xf numFmtId="0" fontId="75" fillId="8" borderId="220" xfId="0" applyFont="1" applyFill="1" applyBorder="1" applyAlignment="1">
      <alignment horizontal="center" vertical="center"/>
    </xf>
    <xf numFmtId="0" fontId="75" fillId="8" borderId="194" xfId="0" applyFont="1" applyFill="1" applyBorder="1" applyAlignment="1">
      <alignment horizontal="center" vertical="center"/>
    </xf>
    <xf numFmtId="0" fontId="85" fillId="0" borderId="135" xfId="0" applyFont="1" applyFill="1" applyBorder="1" applyAlignment="1">
      <alignment horizontal="center" vertical="center"/>
    </xf>
    <xf numFmtId="0" fontId="36" fillId="0" borderId="221" xfId="0" applyFont="1" applyBorder="1" applyAlignment="1">
      <alignment horizontal="left" vertical="center"/>
    </xf>
    <xf numFmtId="0" fontId="9" fillId="0" borderId="221" xfId="0" applyFont="1" applyBorder="1" applyAlignment="1">
      <alignment horizontal="left" vertical="center"/>
    </xf>
    <xf numFmtId="0" fontId="44" fillId="13" borderId="67" xfId="0" applyFont="1" applyFill="1" applyBorder="1" applyAlignment="1">
      <alignment horizontal="center" vertical="center"/>
    </xf>
    <xf numFmtId="0" fontId="87" fillId="13" borderId="68" xfId="0" applyFont="1" applyFill="1" applyBorder="1" applyAlignment="1">
      <alignment horizontal="center" vertical="center"/>
    </xf>
    <xf numFmtId="0" fontId="87" fillId="13" borderId="182" xfId="0" applyFont="1" applyFill="1" applyBorder="1" applyAlignment="1">
      <alignment horizontal="center" vertical="center"/>
    </xf>
    <xf numFmtId="0" fontId="87" fillId="13" borderId="153" xfId="0" applyFont="1" applyFill="1" applyBorder="1" applyAlignment="1">
      <alignment horizontal="center" vertical="center"/>
    </xf>
    <xf numFmtId="0" fontId="87" fillId="13" borderId="142" xfId="0" applyFont="1" applyFill="1" applyBorder="1" applyAlignment="1">
      <alignment horizontal="center" vertical="center"/>
    </xf>
    <xf numFmtId="0" fontId="87" fillId="13" borderId="200" xfId="0" applyFont="1" applyFill="1" applyBorder="1" applyAlignment="1">
      <alignment horizontal="center" vertical="center"/>
    </xf>
    <xf numFmtId="181" fontId="18" fillId="11" borderId="134" xfId="0" applyNumberFormat="1" applyFont="1" applyFill="1" applyBorder="1" applyAlignment="1">
      <alignment horizontal="center" vertical="center"/>
    </xf>
    <xf numFmtId="0" fontId="75" fillId="8" borderId="68" xfId="0" applyFont="1" applyFill="1" applyBorder="1" applyAlignment="1">
      <alignment horizontal="center" vertical="center"/>
    </xf>
    <xf numFmtId="0" fontId="75" fillId="8" borderId="182" xfId="0" applyFont="1" applyFill="1" applyBorder="1" applyAlignment="1">
      <alignment horizontal="center" vertical="center"/>
    </xf>
    <xf numFmtId="0" fontId="9" fillId="10" borderId="31" xfId="0" applyFont="1" applyFill="1" applyBorder="1" applyAlignment="1">
      <alignment horizontal="left" vertical="center"/>
    </xf>
    <xf numFmtId="0" fontId="9" fillId="10" borderId="0" xfId="0" applyFont="1" applyFill="1" applyBorder="1" applyAlignment="1">
      <alignment horizontal="left" vertical="center"/>
    </xf>
    <xf numFmtId="0" fontId="9" fillId="10" borderId="197" xfId="0" applyFont="1" applyFill="1" applyBorder="1" applyAlignment="1">
      <alignment horizontal="left" vertical="center"/>
    </xf>
    <xf numFmtId="181" fontId="8" fillId="11" borderId="0" xfId="0" applyNumberFormat="1" applyFont="1" applyFill="1" applyBorder="1" applyAlignment="1">
      <alignment horizontal="left" vertical="center"/>
    </xf>
    <xf numFmtId="0" fontId="56" fillId="10" borderId="221" xfId="0" applyFont="1" applyFill="1" applyBorder="1" applyAlignment="1">
      <alignment horizontal="center" vertical="center"/>
    </xf>
    <xf numFmtId="0" fontId="14" fillId="8" borderId="210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11" fillId="8" borderId="211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9" fillId="10" borderId="153" xfId="0" applyFont="1" applyFill="1" applyBorder="1" applyAlignment="1">
      <alignment horizontal="left" vertical="center"/>
    </xf>
    <xf numFmtId="0" fontId="9" fillId="10" borderId="142" xfId="0" applyFont="1" applyFill="1" applyBorder="1" applyAlignment="1">
      <alignment horizontal="left" vertical="center"/>
    </xf>
    <xf numFmtId="0" fontId="9" fillId="10" borderId="208" xfId="0" applyFont="1" applyFill="1" applyBorder="1" applyAlignment="1">
      <alignment horizontal="left" vertical="center"/>
    </xf>
    <xf numFmtId="180" fontId="8" fillId="11" borderId="16" xfId="0" applyNumberFormat="1" applyFont="1" applyFill="1" applyBorder="1" applyAlignment="1">
      <alignment horizontal="left" vertical="center"/>
    </xf>
    <xf numFmtId="180" fontId="8" fillId="11" borderId="0" xfId="0" applyNumberFormat="1" applyFont="1" applyFill="1" applyBorder="1" applyAlignment="1">
      <alignment horizontal="left" vertical="center"/>
    </xf>
    <xf numFmtId="180" fontId="8" fillId="11" borderId="209" xfId="0" applyNumberFormat="1" applyFont="1" applyFill="1" applyBorder="1" applyAlignment="1">
      <alignment horizontal="left" vertical="center"/>
    </xf>
    <xf numFmtId="180" fontId="8" fillId="11" borderId="142" xfId="0" applyNumberFormat="1" applyFont="1" applyFill="1" applyBorder="1" applyAlignment="1">
      <alignment horizontal="left" vertical="center"/>
    </xf>
    <xf numFmtId="181" fontId="8" fillId="11" borderId="142" xfId="0" applyNumberFormat="1" applyFont="1" applyFill="1" applyBorder="1" applyAlignment="1">
      <alignment horizontal="left" vertical="center"/>
    </xf>
    <xf numFmtId="181" fontId="8" fillId="11" borderId="33" xfId="0" applyNumberFormat="1" applyFont="1" applyFill="1" applyBorder="1" applyAlignment="1">
      <alignment horizontal="left" vertical="center"/>
    </xf>
    <xf numFmtId="181" fontId="8" fillId="11" borderId="200" xfId="0" applyNumberFormat="1" applyFont="1" applyFill="1" applyBorder="1" applyAlignment="1">
      <alignment horizontal="left" vertical="center"/>
    </xf>
    <xf numFmtId="181" fontId="8" fillId="11" borderId="68" xfId="0" applyNumberFormat="1" applyFont="1" applyFill="1" applyBorder="1" applyAlignment="1">
      <alignment horizontal="center" vertical="center"/>
    </xf>
    <xf numFmtId="181" fontId="8" fillId="11" borderId="182" xfId="0" applyNumberFormat="1" applyFont="1" applyFill="1" applyBorder="1" applyAlignment="1">
      <alignment horizontal="center" vertical="center"/>
    </xf>
    <xf numFmtId="181" fontId="8" fillId="11" borderId="135" xfId="0" applyNumberFormat="1" applyFont="1" applyFill="1" applyBorder="1" applyAlignment="1">
      <alignment horizontal="left" vertical="center"/>
    </xf>
    <xf numFmtId="0" fontId="75" fillId="7" borderId="222" xfId="0" applyFont="1" applyFill="1" applyBorder="1" applyAlignment="1">
      <alignment horizontal="center" vertical="center"/>
    </xf>
    <xf numFmtId="0" fontId="11" fillId="7" borderId="181" xfId="0" applyFont="1" applyFill="1" applyBorder="1" applyAlignment="1">
      <alignment horizontal="center" vertical="center"/>
    </xf>
    <xf numFmtId="0" fontId="11" fillId="7" borderId="180" xfId="0" applyFont="1" applyFill="1" applyBorder="1" applyAlignment="1">
      <alignment horizontal="center" vertical="center"/>
    </xf>
    <xf numFmtId="0" fontId="67" fillId="0" borderId="183" xfId="0" applyFont="1" applyFill="1" applyBorder="1" applyAlignment="1">
      <alignment horizontal="center" vertical="center"/>
    </xf>
    <xf numFmtId="0" fontId="67" fillId="0" borderId="223" xfId="0" applyFont="1" applyFill="1" applyBorder="1" applyAlignment="1">
      <alignment horizontal="center" vertical="center"/>
    </xf>
    <xf numFmtId="0" fontId="87" fillId="3" borderId="68" xfId="0" applyFont="1" applyFill="1" applyBorder="1" applyAlignment="1">
      <alignment horizontal="center" vertical="center"/>
    </xf>
    <xf numFmtId="0" fontId="87" fillId="3" borderId="142" xfId="0" applyFont="1" applyFill="1" applyBorder="1" applyAlignment="1">
      <alignment horizontal="center" vertical="center"/>
    </xf>
    <xf numFmtId="0" fontId="75" fillId="10" borderId="220" xfId="0" applyFont="1" applyFill="1" applyBorder="1" applyAlignment="1">
      <alignment horizontal="center" vertical="center"/>
    </xf>
    <xf numFmtId="0" fontId="11" fillId="10" borderId="220" xfId="0" applyFont="1" applyFill="1" applyBorder="1" applyAlignment="1">
      <alignment horizontal="center" vertical="center"/>
    </xf>
    <xf numFmtId="0" fontId="11" fillId="10" borderId="194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75" fillId="11" borderId="194" xfId="0" applyFont="1" applyFill="1" applyBorder="1" applyAlignment="1">
      <alignment horizontal="center" vertical="center"/>
    </xf>
    <xf numFmtId="0" fontId="11" fillId="11" borderId="224" xfId="0" applyFont="1" applyFill="1" applyBorder="1" applyAlignment="1">
      <alignment horizontal="center" vertical="center"/>
    </xf>
    <xf numFmtId="0" fontId="11" fillId="11" borderId="219" xfId="0" applyFont="1" applyFill="1" applyBorder="1" applyAlignment="1">
      <alignment horizontal="center" vertical="center"/>
    </xf>
    <xf numFmtId="0" fontId="9" fillId="8" borderId="210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/>
    </xf>
    <xf numFmtId="0" fontId="14" fillId="5" borderId="142" xfId="0" applyFont="1" applyFill="1" applyBorder="1" applyAlignment="1">
      <alignment horizontal="left" vertical="center"/>
    </xf>
    <xf numFmtId="0" fontId="14" fillId="5" borderId="200" xfId="0" applyFont="1" applyFill="1" applyBorder="1" applyAlignment="1">
      <alignment horizontal="left" vertical="center"/>
    </xf>
    <xf numFmtId="180" fontId="84" fillId="2" borderId="221" xfId="0" applyNumberFormat="1" applyFont="1" applyFill="1" applyBorder="1" applyAlignment="1">
      <alignment horizontal="center" vertical="center"/>
    </xf>
    <xf numFmtId="0" fontId="13" fillId="2" borderId="3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135" xfId="0" applyFont="1" applyFill="1" applyBorder="1" applyAlignment="1">
      <alignment horizontal="left" vertical="center"/>
    </xf>
    <xf numFmtId="0" fontId="13" fillId="2" borderId="153" xfId="0" applyFont="1" applyFill="1" applyBorder="1" applyAlignment="1">
      <alignment horizontal="left" vertical="center"/>
    </xf>
    <xf numFmtId="0" fontId="13" fillId="2" borderId="142" xfId="0" applyFont="1" applyFill="1" applyBorder="1" applyAlignment="1">
      <alignment horizontal="left" vertical="center"/>
    </xf>
    <xf numFmtId="0" fontId="13" fillId="2" borderId="200" xfId="0" applyFont="1" applyFill="1" applyBorder="1" applyAlignment="1">
      <alignment horizontal="left" vertical="center"/>
    </xf>
    <xf numFmtId="0" fontId="84" fillId="5" borderId="221" xfId="0" applyFont="1" applyFill="1" applyBorder="1" applyAlignment="1">
      <alignment horizontal="center" vertical="center"/>
    </xf>
    <xf numFmtId="0" fontId="14" fillId="5" borderId="135" xfId="0" applyFont="1" applyFill="1" applyBorder="1" applyAlignment="1">
      <alignment horizontal="left" vertical="center"/>
    </xf>
    <xf numFmtId="0" fontId="11" fillId="8" borderId="222" xfId="0" applyFont="1" applyFill="1" applyBorder="1" applyAlignment="1">
      <alignment horizontal="center" vertical="center"/>
    </xf>
    <xf numFmtId="0" fontId="11" fillId="8" borderId="180" xfId="0" applyFont="1" applyFill="1" applyBorder="1" applyAlignment="1">
      <alignment horizontal="center" vertical="center"/>
    </xf>
    <xf numFmtId="0" fontId="10" fillId="0" borderId="142" xfId="0" applyFont="1" applyBorder="1" applyAlignment="1">
      <alignment horizontal="left" vertical="center"/>
    </xf>
    <xf numFmtId="0" fontId="11" fillId="8" borderId="164" xfId="0" applyFont="1" applyFill="1" applyBorder="1" applyAlignment="1">
      <alignment horizontal="center" vertical="center"/>
    </xf>
    <xf numFmtId="0" fontId="11" fillId="8" borderId="149" xfId="0" applyFont="1" applyFill="1" applyBorder="1" applyAlignment="1">
      <alignment horizontal="center" vertical="center"/>
    </xf>
    <xf numFmtId="0" fontId="11" fillId="8" borderId="189" xfId="0" applyFont="1" applyFill="1" applyBorder="1" applyAlignment="1">
      <alignment horizontal="center" vertical="center"/>
    </xf>
    <xf numFmtId="0" fontId="10" fillId="0" borderId="221" xfId="0" applyFont="1" applyBorder="1" applyAlignment="1">
      <alignment horizontal="left" vertical="center"/>
    </xf>
    <xf numFmtId="0" fontId="11" fillId="8" borderId="225" xfId="0" applyFont="1" applyFill="1" applyBorder="1" applyAlignment="1">
      <alignment horizontal="center" vertical="center"/>
    </xf>
    <xf numFmtId="0" fontId="11" fillId="8" borderId="25" xfId="0" applyFont="1" applyFill="1" applyBorder="1" applyAlignment="1">
      <alignment horizontal="center" vertical="center"/>
    </xf>
    <xf numFmtId="0" fontId="84" fillId="0" borderId="135" xfId="0" applyFont="1" applyFill="1" applyBorder="1" applyAlignment="1">
      <alignment horizontal="center" vertical="center"/>
    </xf>
    <xf numFmtId="0" fontId="42" fillId="7" borderId="67" xfId="0" applyFont="1" applyFill="1" applyBorder="1" applyAlignment="1">
      <alignment horizontal="center" vertical="center"/>
    </xf>
    <xf numFmtId="0" fontId="42" fillId="7" borderId="68" xfId="0" applyFont="1" applyFill="1" applyBorder="1" applyAlignment="1">
      <alignment horizontal="center" vertical="center"/>
    </xf>
    <xf numFmtId="0" fontId="42" fillId="7" borderId="153" xfId="0" applyFont="1" applyFill="1" applyBorder="1" applyAlignment="1">
      <alignment horizontal="center" vertical="center"/>
    </xf>
    <xf numFmtId="0" fontId="42" fillId="7" borderId="142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7" fillId="8" borderId="67" xfId="0" applyFont="1" applyFill="1" applyBorder="1" applyAlignment="1">
      <alignment horizontal="center" vertical="center"/>
    </xf>
    <xf numFmtId="0" fontId="57" fillId="8" borderId="212" xfId="0" applyFont="1" applyFill="1" applyBorder="1" applyAlignment="1">
      <alignment horizontal="center" vertical="center"/>
    </xf>
    <xf numFmtId="0" fontId="57" fillId="8" borderId="165" xfId="0" applyFont="1" applyFill="1" applyBorder="1" applyAlignment="1">
      <alignment horizontal="center" vertical="center"/>
    </xf>
    <xf numFmtId="0" fontId="57" fillId="8" borderId="105" xfId="0" applyFont="1" applyFill="1" applyBorder="1" applyAlignment="1">
      <alignment horizontal="center" vertical="center"/>
    </xf>
    <xf numFmtId="0" fontId="44" fillId="13" borderId="68" xfId="0" applyFont="1" applyFill="1" applyBorder="1" applyAlignment="1">
      <alignment horizontal="center" vertical="center"/>
    </xf>
    <xf numFmtId="0" fontId="44" fillId="13" borderId="182" xfId="0" applyFont="1" applyFill="1" applyBorder="1" applyAlignment="1">
      <alignment horizontal="center" vertical="center"/>
    </xf>
    <xf numFmtId="0" fontId="44" fillId="13" borderId="153" xfId="0" applyFont="1" applyFill="1" applyBorder="1" applyAlignment="1">
      <alignment horizontal="center" vertical="center"/>
    </xf>
    <xf numFmtId="0" fontId="44" fillId="13" borderId="142" xfId="0" applyFont="1" applyFill="1" applyBorder="1" applyAlignment="1">
      <alignment horizontal="center" vertical="center"/>
    </xf>
    <xf numFmtId="0" fontId="44" fillId="13" borderId="20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left" vertical="center"/>
    </xf>
    <xf numFmtId="0" fontId="11" fillId="8" borderId="193" xfId="0" applyFont="1" applyFill="1" applyBorder="1" applyAlignment="1">
      <alignment horizontal="center" vertical="center"/>
    </xf>
    <xf numFmtId="0" fontId="11" fillId="8" borderId="66" xfId="0" applyFont="1" applyFill="1" applyBorder="1" applyAlignment="1">
      <alignment horizontal="center" vertical="center"/>
    </xf>
    <xf numFmtId="0" fontId="11" fillId="8" borderId="226" xfId="0" applyFont="1" applyFill="1" applyBorder="1" applyAlignment="1">
      <alignment horizontal="center" vertical="center"/>
    </xf>
    <xf numFmtId="0" fontId="7" fillId="3" borderId="227" xfId="0" applyFont="1" applyFill="1" applyBorder="1" applyAlignment="1">
      <alignment horizontal="center" vertical="center"/>
    </xf>
    <xf numFmtId="0" fontId="7" fillId="3" borderId="116" xfId="0" applyFont="1" applyFill="1" applyBorder="1" applyAlignment="1">
      <alignment horizontal="center" vertical="center"/>
    </xf>
    <xf numFmtId="0" fontId="14" fillId="4" borderId="228" xfId="0" applyFont="1" applyFill="1" applyBorder="1" applyAlignment="1">
      <alignment horizontal="center" vertical="center"/>
    </xf>
    <xf numFmtId="0" fontId="14" fillId="4" borderId="229" xfId="0" applyFont="1" applyFill="1" applyBorder="1" applyAlignment="1">
      <alignment horizontal="center" vertical="center"/>
    </xf>
    <xf numFmtId="0" fontId="14" fillId="4" borderId="226" xfId="0" applyFont="1" applyFill="1" applyBorder="1" applyAlignment="1">
      <alignment horizontal="center" vertical="center"/>
    </xf>
    <xf numFmtId="0" fontId="14" fillId="4" borderId="181" xfId="0" applyFont="1" applyFill="1" applyBorder="1" applyAlignment="1">
      <alignment horizontal="center" vertical="center"/>
    </xf>
    <xf numFmtId="0" fontId="14" fillId="4" borderId="184" xfId="0" applyFont="1" applyFill="1" applyBorder="1" applyAlignment="1">
      <alignment horizontal="center" vertical="center"/>
    </xf>
    <xf numFmtId="0" fontId="27" fillId="4" borderId="67" xfId="0" applyFont="1" applyFill="1" applyBorder="1" applyAlignment="1">
      <alignment horizontal="center" vertical="center"/>
    </xf>
    <xf numFmtId="0" fontId="27" fillId="4" borderId="212" xfId="0" applyFont="1" applyFill="1" applyBorder="1" applyAlignment="1">
      <alignment horizontal="center" vertical="center"/>
    </xf>
    <xf numFmtId="0" fontId="27" fillId="4" borderId="165" xfId="0" applyFont="1" applyFill="1" applyBorder="1" applyAlignment="1">
      <alignment horizontal="center" vertical="center"/>
    </xf>
    <xf numFmtId="0" fontId="27" fillId="4" borderId="105" xfId="0" applyFont="1" applyFill="1" applyBorder="1" applyAlignment="1">
      <alignment horizontal="center" vertical="center"/>
    </xf>
    <xf numFmtId="0" fontId="67" fillId="4" borderId="226" xfId="0" applyFont="1" applyFill="1" applyBorder="1" applyAlignment="1">
      <alignment horizontal="center" vertical="center"/>
    </xf>
    <xf numFmtId="0" fontId="67" fillId="4" borderId="184" xfId="0" applyFont="1" applyFill="1" applyBorder="1" applyAlignment="1">
      <alignment horizontal="center" vertical="center"/>
    </xf>
    <xf numFmtId="0" fontId="42" fillId="14" borderId="67" xfId="0" applyFont="1" applyFill="1" applyBorder="1" applyAlignment="1">
      <alignment horizontal="center" vertical="center"/>
    </xf>
    <xf numFmtId="0" fontId="44" fillId="14" borderId="68" xfId="0" applyFont="1" applyFill="1" applyBorder="1" applyAlignment="1">
      <alignment horizontal="center" vertical="center"/>
    </xf>
    <xf numFmtId="0" fontId="44" fillId="14" borderId="182" xfId="0" applyFont="1" applyFill="1" applyBorder="1" applyAlignment="1">
      <alignment horizontal="center" vertical="center"/>
    </xf>
    <xf numFmtId="0" fontId="44" fillId="14" borderId="153" xfId="0" applyFont="1" applyFill="1" applyBorder="1" applyAlignment="1">
      <alignment horizontal="center" vertical="center"/>
    </xf>
    <xf numFmtId="0" fontId="44" fillId="14" borderId="142" xfId="0" applyFont="1" applyFill="1" applyBorder="1" applyAlignment="1">
      <alignment horizontal="center" vertical="center"/>
    </xf>
    <xf numFmtId="0" fontId="44" fillId="14" borderId="200" xfId="0" applyFont="1" applyFill="1" applyBorder="1" applyAlignment="1">
      <alignment horizontal="center" vertical="center"/>
    </xf>
    <xf numFmtId="0" fontId="29" fillId="0" borderId="135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4" fillId="12" borderId="149" xfId="0" applyFont="1" applyFill="1" applyBorder="1" applyAlignment="1">
      <alignment horizontal="center" vertical="center"/>
    </xf>
    <xf numFmtId="0" fontId="14" fillId="12" borderId="189" xfId="0" applyFont="1" applyFill="1" applyBorder="1" applyAlignment="1">
      <alignment horizontal="center" vertical="center"/>
    </xf>
    <xf numFmtId="0" fontId="7" fillId="7" borderId="153" xfId="0" applyFont="1" applyFill="1" applyBorder="1" applyAlignment="1">
      <alignment horizontal="left" vertical="center"/>
    </xf>
    <xf numFmtId="0" fontId="7" fillId="7" borderId="142" xfId="0" applyFont="1" applyFill="1" applyBorder="1" applyAlignment="1">
      <alignment horizontal="left" vertical="center"/>
    </xf>
    <xf numFmtId="0" fontId="7" fillId="7" borderId="208" xfId="0" applyFont="1" applyFill="1" applyBorder="1" applyAlignment="1">
      <alignment horizontal="left" vertical="center"/>
    </xf>
    <xf numFmtId="181" fontId="10" fillId="3" borderId="142" xfId="0" applyNumberFormat="1" applyFont="1" applyFill="1" applyBorder="1" applyAlignment="1">
      <alignment horizontal="left" vertical="center"/>
    </xf>
    <xf numFmtId="181" fontId="10" fillId="3" borderId="200" xfId="0" applyNumberFormat="1" applyFont="1" applyFill="1" applyBorder="1" applyAlignment="1">
      <alignment horizontal="left" vertical="center"/>
    </xf>
    <xf numFmtId="0" fontId="33" fillId="3" borderId="209" xfId="0" applyFont="1" applyFill="1" applyBorder="1" applyAlignment="1">
      <alignment horizontal="left" vertical="center"/>
    </xf>
    <xf numFmtId="0" fontId="33" fillId="3" borderId="142" xfId="0" applyFont="1" applyFill="1" applyBorder="1" applyAlignment="1">
      <alignment horizontal="left" vertical="center"/>
    </xf>
    <xf numFmtId="0" fontId="34" fillId="3" borderId="217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4" fillId="3" borderId="182" xfId="0" applyFont="1" applyFill="1" applyBorder="1" applyAlignment="1">
      <alignment horizontal="center" vertical="center"/>
    </xf>
    <xf numFmtId="181" fontId="10" fillId="3" borderId="0" xfId="0" applyNumberFormat="1" applyFont="1" applyFill="1" applyBorder="1" applyAlignment="1">
      <alignment horizontal="left" vertical="center"/>
    </xf>
    <xf numFmtId="181" fontId="10" fillId="3" borderId="135" xfId="0" applyNumberFormat="1" applyFont="1" applyFill="1" applyBorder="1" applyAlignment="1">
      <alignment horizontal="left" vertical="center"/>
    </xf>
    <xf numFmtId="0" fontId="33" fillId="3" borderId="16" xfId="0" applyFont="1" applyFill="1" applyBorder="1" applyAlignment="1">
      <alignment horizontal="left" vertical="center"/>
    </xf>
    <xf numFmtId="0" fontId="33" fillId="3" borderId="0" xfId="0" applyFont="1" applyFill="1" applyBorder="1" applyAlignment="1">
      <alignment horizontal="left" vertical="center"/>
    </xf>
    <xf numFmtId="0" fontId="7" fillId="7" borderId="31" xfId="0" applyFont="1" applyFill="1" applyBorder="1" applyAlignment="1">
      <alignment horizontal="left" vertical="center"/>
    </xf>
    <xf numFmtId="0" fontId="7" fillId="7" borderId="0" xfId="0" applyFont="1" applyFill="1" applyBorder="1" applyAlignment="1">
      <alignment horizontal="left" vertical="center"/>
    </xf>
    <xf numFmtId="0" fontId="7" fillId="7" borderId="197" xfId="0" applyFont="1" applyFill="1" applyBorder="1" applyAlignment="1">
      <alignment horizontal="left" vertical="center"/>
    </xf>
    <xf numFmtId="0" fontId="14" fillId="12" borderId="210" xfId="0" applyFont="1" applyFill="1" applyBorder="1" applyAlignment="1">
      <alignment horizontal="center" vertical="center"/>
    </xf>
    <xf numFmtId="0" fontId="14" fillId="12" borderId="9" xfId="0" applyFont="1" applyFill="1" applyBorder="1" applyAlignment="1">
      <alignment horizontal="center" vertical="center"/>
    </xf>
    <xf numFmtId="0" fontId="14" fillId="12" borderId="222" xfId="0" applyFont="1" applyFill="1" applyBorder="1" applyAlignment="1">
      <alignment horizontal="center" vertical="center"/>
    </xf>
    <xf numFmtId="0" fontId="14" fillId="12" borderId="159" xfId="0" applyFont="1" applyFill="1" applyBorder="1" applyAlignment="1">
      <alignment horizontal="center" vertical="center"/>
    </xf>
    <xf numFmtId="0" fontId="53" fillId="7" borderId="31" xfId="0" applyFont="1" applyFill="1" applyBorder="1" applyAlignment="1">
      <alignment horizontal="center" vertical="center"/>
    </xf>
    <xf numFmtId="0" fontId="53" fillId="7" borderId="0" xfId="0" applyFont="1" applyFill="1" applyBorder="1" applyAlignment="1">
      <alignment horizontal="center" vertical="center"/>
    </xf>
    <xf numFmtId="0" fontId="53" fillId="7" borderId="197" xfId="0" applyFont="1" applyFill="1" applyBorder="1" applyAlignment="1">
      <alignment horizontal="center" vertical="center"/>
    </xf>
    <xf numFmtId="0" fontId="34" fillId="7" borderId="67" xfId="0" applyFont="1" applyFill="1" applyBorder="1" applyAlignment="1">
      <alignment horizontal="center" vertical="center"/>
    </xf>
    <xf numFmtId="0" fontId="34" fillId="7" borderId="68" xfId="0" applyFont="1" applyFill="1" applyBorder="1" applyAlignment="1">
      <alignment horizontal="center" vertical="center"/>
    </xf>
    <xf numFmtId="0" fontId="34" fillId="7" borderId="170" xfId="0" applyFont="1" applyFill="1" applyBorder="1" applyAlignment="1">
      <alignment horizontal="center" vertical="center"/>
    </xf>
    <xf numFmtId="0" fontId="8" fillId="0" borderId="142" xfId="0" applyFont="1" applyBorder="1" applyAlignment="1">
      <alignment horizontal="left" vertical="center"/>
    </xf>
    <xf numFmtId="0" fontId="14" fillId="12" borderId="180" xfId="0" applyFont="1" applyFill="1" applyBorder="1" applyAlignment="1">
      <alignment horizontal="center" vertical="center"/>
    </xf>
    <xf numFmtId="0" fontId="14" fillId="12" borderId="164" xfId="0" applyFont="1" applyFill="1" applyBorder="1" applyAlignment="1">
      <alignment horizontal="center" vertical="center"/>
    </xf>
    <xf numFmtId="0" fontId="13" fillId="0" borderId="142" xfId="0" applyFont="1" applyBorder="1" applyAlignment="1">
      <alignment horizontal="left" vertical="center"/>
    </xf>
    <xf numFmtId="0" fontId="14" fillId="12" borderId="184" xfId="0" applyFont="1" applyFill="1" applyBorder="1" applyAlignment="1">
      <alignment horizontal="center" vertical="center"/>
    </xf>
    <xf numFmtId="0" fontId="14" fillId="12" borderId="220" xfId="0" applyFont="1" applyFill="1" applyBorder="1" applyAlignment="1">
      <alignment horizontal="center" vertical="center"/>
    </xf>
    <xf numFmtId="0" fontId="14" fillId="12" borderId="225" xfId="0" applyFont="1" applyFill="1" applyBorder="1" applyAlignment="1">
      <alignment horizontal="center" vertical="center"/>
    </xf>
    <xf numFmtId="0" fontId="14" fillId="12" borderId="70" xfId="0" applyFont="1" applyFill="1" applyBorder="1" applyAlignment="1">
      <alignment horizontal="center" vertical="center"/>
    </xf>
    <xf numFmtId="0" fontId="14" fillId="12" borderId="211" xfId="0" applyFont="1" applyFill="1" applyBorder="1" applyAlignment="1">
      <alignment horizontal="center" vertical="center"/>
    </xf>
    <xf numFmtId="0" fontId="14" fillId="12" borderId="53" xfId="0" applyFont="1" applyFill="1" applyBorder="1" applyAlignment="1">
      <alignment horizontal="center" vertical="center"/>
    </xf>
    <xf numFmtId="0" fontId="46" fillId="2" borderId="67" xfId="0" applyFont="1" applyFill="1" applyBorder="1" applyAlignment="1">
      <alignment horizontal="left" vertical="center"/>
    </xf>
    <xf numFmtId="0" fontId="46" fillId="2" borderId="68" xfId="0" applyFont="1" applyFill="1" applyBorder="1" applyAlignment="1">
      <alignment horizontal="left" vertical="center"/>
    </xf>
    <xf numFmtId="0" fontId="46" fillId="2" borderId="182" xfId="0" applyFont="1" applyFill="1" applyBorder="1" applyAlignment="1">
      <alignment horizontal="left" vertical="center"/>
    </xf>
    <xf numFmtId="0" fontId="46" fillId="2" borderId="153" xfId="0" applyFont="1" applyFill="1" applyBorder="1" applyAlignment="1">
      <alignment horizontal="center" vertical="center"/>
    </xf>
    <xf numFmtId="0" fontId="46" fillId="2" borderId="142" xfId="0" applyFont="1" applyFill="1" applyBorder="1" applyAlignment="1">
      <alignment horizontal="center" vertical="center"/>
    </xf>
    <xf numFmtId="0" fontId="46" fillId="2" borderId="200" xfId="0" applyFont="1" applyFill="1" applyBorder="1" applyAlignment="1">
      <alignment horizontal="center" vertical="center"/>
    </xf>
    <xf numFmtId="0" fontId="12" fillId="0" borderId="135" xfId="0" applyFont="1" applyFill="1" applyBorder="1" applyAlignment="1">
      <alignment horizontal="center" vertical="center"/>
    </xf>
    <xf numFmtId="0" fontId="49" fillId="4" borderId="210" xfId="0" applyFont="1" applyFill="1" applyBorder="1" applyAlignment="1">
      <alignment horizontal="center" vertical="center"/>
    </xf>
    <xf numFmtId="0" fontId="49" fillId="4" borderId="9" xfId="0" applyFont="1" applyFill="1" applyBorder="1" applyAlignment="1">
      <alignment horizontal="center" vertical="center"/>
    </xf>
    <xf numFmtId="0" fontId="46" fillId="4" borderId="225" xfId="0" applyFont="1" applyFill="1" applyBorder="1" applyAlignment="1">
      <alignment horizontal="center" vertical="center"/>
    </xf>
    <xf numFmtId="0" fontId="46" fillId="4" borderId="25" xfId="0" applyFont="1" applyFill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44" fillId="15" borderId="67" xfId="0" applyFont="1" applyFill="1" applyBorder="1" applyAlignment="1">
      <alignment horizontal="center" vertical="center"/>
    </xf>
    <xf numFmtId="0" fontId="44" fillId="15" borderId="68" xfId="0" applyFont="1" applyFill="1" applyBorder="1" applyAlignment="1">
      <alignment horizontal="center" vertical="center"/>
    </xf>
    <xf numFmtId="0" fontId="44" fillId="15" borderId="153" xfId="0" applyFont="1" applyFill="1" applyBorder="1" applyAlignment="1">
      <alignment horizontal="center" vertical="center"/>
    </xf>
    <xf numFmtId="0" fontId="44" fillId="15" borderId="142" xfId="0" applyFont="1" applyFill="1" applyBorder="1" applyAlignment="1">
      <alignment horizontal="center" vertical="center"/>
    </xf>
    <xf numFmtId="0" fontId="14" fillId="0" borderId="221" xfId="0" applyFont="1" applyBorder="1" applyAlignment="1">
      <alignment horizontal="left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42" xfId="0" applyFont="1" applyBorder="1" applyAlignment="1">
      <alignment horizontal="center" vertical="center"/>
    </xf>
    <xf numFmtId="0" fontId="46" fillId="0" borderId="31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0</xdr:col>
      <xdr:colOff>0</xdr:colOff>
      <xdr:row>47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98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53</xdr:row>
      <xdr:rowOff>0</xdr:rowOff>
    </xdr:from>
    <xdr:to>
      <xdr:col>0</xdr:col>
      <xdr:colOff>0</xdr:colOff>
      <xdr:row>53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613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0</xdr:col>
      <xdr:colOff>0</xdr:colOff>
      <xdr:row>48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022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2959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3434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152400</xdr:rowOff>
    </xdr:from>
    <xdr:to>
      <xdr:col>5</xdr:col>
      <xdr:colOff>990600</xdr:colOff>
      <xdr:row>25</xdr:row>
      <xdr:rowOff>304800</xdr:rowOff>
    </xdr:to>
    <xdr:sp>
      <xdr:nvSpPr>
        <xdr:cNvPr id="2" name="Line 2"/>
        <xdr:cNvSpPr>
          <a:spLocks/>
        </xdr:cNvSpPr>
      </xdr:nvSpPr>
      <xdr:spPr>
        <a:xfrm>
          <a:off x="5695950" y="2324100"/>
          <a:ext cx="952500" cy="10287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228600</xdr:rowOff>
    </xdr:from>
    <xdr:to>
      <xdr:col>5</xdr:col>
      <xdr:colOff>971550</xdr:colOff>
      <xdr:row>26</xdr:row>
      <xdr:rowOff>285750</xdr:rowOff>
    </xdr:to>
    <xdr:sp>
      <xdr:nvSpPr>
        <xdr:cNvPr id="3" name="Line 3"/>
        <xdr:cNvSpPr>
          <a:spLocks/>
        </xdr:cNvSpPr>
      </xdr:nvSpPr>
      <xdr:spPr>
        <a:xfrm>
          <a:off x="5657850" y="2933700"/>
          <a:ext cx="971550" cy="1019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247650</xdr:rowOff>
    </xdr:from>
    <xdr:to>
      <xdr:col>5</xdr:col>
      <xdr:colOff>971550</xdr:colOff>
      <xdr:row>21</xdr:row>
      <xdr:rowOff>266700</xdr:rowOff>
    </xdr:to>
    <xdr:sp>
      <xdr:nvSpPr>
        <xdr:cNvPr id="4" name="Line 4"/>
        <xdr:cNvSpPr>
          <a:spLocks/>
        </xdr:cNvSpPr>
      </xdr:nvSpPr>
      <xdr:spPr>
        <a:xfrm>
          <a:off x="5657850" y="10420350"/>
          <a:ext cx="9715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22</xdr:row>
      <xdr:rowOff>247650</xdr:rowOff>
    </xdr:from>
    <xdr:to>
      <xdr:col>5</xdr:col>
      <xdr:colOff>1009650</xdr:colOff>
      <xdr:row>31</xdr:row>
      <xdr:rowOff>323850</xdr:rowOff>
    </xdr:to>
    <xdr:sp>
      <xdr:nvSpPr>
        <xdr:cNvPr id="5" name="Line 5"/>
        <xdr:cNvSpPr>
          <a:spLocks/>
        </xdr:cNvSpPr>
      </xdr:nvSpPr>
      <xdr:spPr>
        <a:xfrm>
          <a:off x="5695950" y="10953750"/>
          <a:ext cx="971550" cy="487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228600</xdr:rowOff>
    </xdr:from>
    <xdr:to>
      <xdr:col>5</xdr:col>
      <xdr:colOff>971550</xdr:colOff>
      <xdr:row>23</xdr:row>
      <xdr:rowOff>304800</xdr:rowOff>
    </xdr:to>
    <xdr:sp>
      <xdr:nvSpPr>
        <xdr:cNvPr id="6" name="Line 6"/>
        <xdr:cNvSpPr>
          <a:spLocks/>
        </xdr:cNvSpPr>
      </xdr:nvSpPr>
      <xdr:spPr>
        <a:xfrm flipV="1">
          <a:off x="5657850" y="3467100"/>
          <a:ext cx="971550" cy="807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9</xdr:row>
      <xdr:rowOff>247650</xdr:rowOff>
    </xdr:from>
    <xdr:to>
      <xdr:col>5</xdr:col>
      <xdr:colOff>990600</xdr:colOff>
      <xdr:row>24</xdr:row>
      <xdr:rowOff>323850</xdr:rowOff>
    </xdr:to>
    <xdr:sp>
      <xdr:nvSpPr>
        <xdr:cNvPr id="7" name="Line 7"/>
        <xdr:cNvSpPr>
          <a:spLocks/>
        </xdr:cNvSpPr>
      </xdr:nvSpPr>
      <xdr:spPr>
        <a:xfrm>
          <a:off x="5648325" y="4019550"/>
          <a:ext cx="1000125" cy="807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19</xdr:row>
      <xdr:rowOff>266700</xdr:rowOff>
    </xdr:from>
    <xdr:to>
      <xdr:col>5</xdr:col>
      <xdr:colOff>990600</xdr:colOff>
      <xdr:row>30</xdr:row>
      <xdr:rowOff>285750</xdr:rowOff>
    </xdr:to>
    <xdr:sp>
      <xdr:nvSpPr>
        <xdr:cNvPr id="8" name="Line 8"/>
        <xdr:cNvSpPr>
          <a:spLocks/>
        </xdr:cNvSpPr>
      </xdr:nvSpPr>
      <xdr:spPr>
        <a:xfrm>
          <a:off x="5657850" y="9372600"/>
          <a:ext cx="99060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228600</xdr:rowOff>
    </xdr:from>
    <xdr:to>
      <xdr:col>5</xdr:col>
      <xdr:colOff>990600</xdr:colOff>
      <xdr:row>25</xdr:row>
      <xdr:rowOff>285750</xdr:rowOff>
    </xdr:to>
    <xdr:sp>
      <xdr:nvSpPr>
        <xdr:cNvPr id="9" name="Line 9"/>
        <xdr:cNvSpPr>
          <a:spLocks/>
        </xdr:cNvSpPr>
      </xdr:nvSpPr>
      <xdr:spPr>
        <a:xfrm flipV="1">
          <a:off x="5676900" y="6134100"/>
          <a:ext cx="971550" cy="645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11</xdr:row>
      <xdr:rowOff>285750</xdr:rowOff>
    </xdr:from>
    <xdr:to>
      <xdr:col>5</xdr:col>
      <xdr:colOff>990600</xdr:colOff>
      <xdr:row>27</xdr:row>
      <xdr:rowOff>247650</xdr:rowOff>
    </xdr:to>
    <xdr:sp>
      <xdr:nvSpPr>
        <xdr:cNvPr id="10" name="Line 10"/>
        <xdr:cNvSpPr>
          <a:spLocks/>
        </xdr:cNvSpPr>
      </xdr:nvSpPr>
      <xdr:spPr>
        <a:xfrm>
          <a:off x="5715000" y="5124450"/>
          <a:ext cx="933450" cy="849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209550</xdr:rowOff>
    </xdr:from>
    <xdr:to>
      <xdr:col>5</xdr:col>
      <xdr:colOff>990600</xdr:colOff>
      <xdr:row>31</xdr:row>
      <xdr:rowOff>247650</xdr:rowOff>
    </xdr:to>
    <xdr:sp>
      <xdr:nvSpPr>
        <xdr:cNvPr id="11" name="Line 11"/>
        <xdr:cNvSpPr>
          <a:spLocks/>
        </xdr:cNvSpPr>
      </xdr:nvSpPr>
      <xdr:spPr>
        <a:xfrm flipV="1">
          <a:off x="5715000" y="2381250"/>
          <a:ext cx="933450" cy="13373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609600</xdr:colOff>
      <xdr:row>13</xdr:row>
      <xdr:rowOff>323850</xdr:rowOff>
    </xdr:from>
    <xdr:to>
      <xdr:col>5</xdr:col>
      <xdr:colOff>971550</xdr:colOff>
      <xdr:row>28</xdr:row>
      <xdr:rowOff>285750</xdr:rowOff>
    </xdr:to>
    <xdr:sp>
      <xdr:nvSpPr>
        <xdr:cNvPr id="12" name="Line 12"/>
        <xdr:cNvSpPr>
          <a:spLocks/>
        </xdr:cNvSpPr>
      </xdr:nvSpPr>
      <xdr:spPr>
        <a:xfrm>
          <a:off x="5648325" y="6229350"/>
          <a:ext cx="981075" cy="796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323850</xdr:rowOff>
    </xdr:from>
    <xdr:to>
      <xdr:col>5</xdr:col>
      <xdr:colOff>1009650</xdr:colOff>
      <xdr:row>19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5657850" y="6762750"/>
          <a:ext cx="1009650" cy="2609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247650</xdr:rowOff>
    </xdr:from>
    <xdr:to>
      <xdr:col>5</xdr:col>
      <xdr:colOff>1009650</xdr:colOff>
      <xdr:row>15</xdr:row>
      <xdr:rowOff>304800</xdr:rowOff>
    </xdr:to>
    <xdr:sp>
      <xdr:nvSpPr>
        <xdr:cNvPr id="14" name="Line 14"/>
        <xdr:cNvSpPr>
          <a:spLocks/>
        </xdr:cNvSpPr>
      </xdr:nvSpPr>
      <xdr:spPr>
        <a:xfrm flipV="1">
          <a:off x="5657850" y="4552950"/>
          <a:ext cx="1009650" cy="272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16</xdr:row>
      <xdr:rowOff>228600</xdr:rowOff>
    </xdr:from>
    <xdr:to>
      <xdr:col>6</xdr:col>
      <xdr:colOff>19050</xdr:colOff>
      <xdr:row>16</xdr:row>
      <xdr:rowOff>247650</xdr:rowOff>
    </xdr:to>
    <xdr:sp>
      <xdr:nvSpPr>
        <xdr:cNvPr id="15" name="Line 15"/>
        <xdr:cNvSpPr>
          <a:spLocks/>
        </xdr:cNvSpPr>
      </xdr:nvSpPr>
      <xdr:spPr>
        <a:xfrm>
          <a:off x="5715000" y="7734300"/>
          <a:ext cx="9810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17</xdr:row>
      <xdr:rowOff>304800</xdr:rowOff>
    </xdr:from>
    <xdr:to>
      <xdr:col>6</xdr:col>
      <xdr:colOff>0</xdr:colOff>
      <xdr:row>18</xdr:row>
      <xdr:rowOff>266700</xdr:rowOff>
    </xdr:to>
    <xdr:sp>
      <xdr:nvSpPr>
        <xdr:cNvPr id="16" name="Line 16"/>
        <xdr:cNvSpPr>
          <a:spLocks/>
        </xdr:cNvSpPr>
      </xdr:nvSpPr>
      <xdr:spPr>
        <a:xfrm>
          <a:off x="5676900" y="8343900"/>
          <a:ext cx="10001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18</xdr:row>
      <xdr:rowOff>304800</xdr:rowOff>
    </xdr:from>
    <xdr:to>
      <xdr:col>5</xdr:col>
      <xdr:colOff>990600</xdr:colOff>
      <xdr:row>29</xdr:row>
      <xdr:rowOff>247650</xdr:rowOff>
    </xdr:to>
    <xdr:sp>
      <xdr:nvSpPr>
        <xdr:cNvPr id="17" name="Line 17"/>
        <xdr:cNvSpPr>
          <a:spLocks/>
        </xdr:cNvSpPr>
      </xdr:nvSpPr>
      <xdr:spPr>
        <a:xfrm>
          <a:off x="5695950" y="8877300"/>
          <a:ext cx="95250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285750</xdr:rowOff>
    </xdr:from>
    <xdr:to>
      <xdr:col>5</xdr:col>
      <xdr:colOff>971550</xdr:colOff>
      <xdr:row>26</xdr:row>
      <xdr:rowOff>285750</xdr:rowOff>
    </xdr:to>
    <xdr:sp>
      <xdr:nvSpPr>
        <xdr:cNvPr id="18" name="Line 18"/>
        <xdr:cNvSpPr>
          <a:spLocks/>
        </xdr:cNvSpPr>
      </xdr:nvSpPr>
      <xdr:spPr>
        <a:xfrm flipV="1">
          <a:off x="5695950" y="6724650"/>
          <a:ext cx="933450" cy="640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9</xdr:row>
      <xdr:rowOff>228600</xdr:rowOff>
    </xdr:from>
    <xdr:to>
      <xdr:col>5</xdr:col>
      <xdr:colOff>971550</xdr:colOff>
      <xdr:row>27</xdr:row>
      <xdr:rowOff>323850</xdr:rowOff>
    </xdr:to>
    <xdr:sp>
      <xdr:nvSpPr>
        <xdr:cNvPr id="19" name="Line 19"/>
        <xdr:cNvSpPr>
          <a:spLocks/>
        </xdr:cNvSpPr>
      </xdr:nvSpPr>
      <xdr:spPr>
        <a:xfrm flipV="1">
          <a:off x="5676900" y="4000500"/>
          <a:ext cx="952500" cy="969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12</xdr:row>
      <xdr:rowOff>304800</xdr:rowOff>
    </xdr:from>
    <xdr:to>
      <xdr:col>5</xdr:col>
      <xdr:colOff>990600</xdr:colOff>
      <xdr:row>28</xdr:row>
      <xdr:rowOff>266700</xdr:rowOff>
    </xdr:to>
    <xdr:sp>
      <xdr:nvSpPr>
        <xdr:cNvPr id="20" name="Line 20"/>
        <xdr:cNvSpPr>
          <a:spLocks/>
        </xdr:cNvSpPr>
      </xdr:nvSpPr>
      <xdr:spPr>
        <a:xfrm flipV="1">
          <a:off x="5715000" y="5676900"/>
          <a:ext cx="933450" cy="849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17</xdr:row>
      <xdr:rowOff>152400</xdr:rowOff>
    </xdr:from>
    <xdr:to>
      <xdr:col>5</xdr:col>
      <xdr:colOff>971550</xdr:colOff>
      <xdr:row>29</xdr:row>
      <xdr:rowOff>304800</xdr:rowOff>
    </xdr:to>
    <xdr:sp>
      <xdr:nvSpPr>
        <xdr:cNvPr id="21" name="Line 21"/>
        <xdr:cNvSpPr>
          <a:spLocks/>
        </xdr:cNvSpPr>
      </xdr:nvSpPr>
      <xdr:spPr>
        <a:xfrm flipV="1">
          <a:off x="5657850" y="8191500"/>
          <a:ext cx="971550" cy="655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7</xdr:row>
      <xdr:rowOff>285750</xdr:rowOff>
    </xdr:from>
    <xdr:to>
      <xdr:col>5</xdr:col>
      <xdr:colOff>971550</xdr:colOff>
      <xdr:row>30</xdr:row>
      <xdr:rowOff>285750</xdr:rowOff>
    </xdr:to>
    <xdr:sp>
      <xdr:nvSpPr>
        <xdr:cNvPr id="22" name="Line 22"/>
        <xdr:cNvSpPr>
          <a:spLocks/>
        </xdr:cNvSpPr>
      </xdr:nvSpPr>
      <xdr:spPr>
        <a:xfrm flipV="1">
          <a:off x="5715000" y="2990850"/>
          <a:ext cx="914400" cy="12268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11</xdr:row>
      <xdr:rowOff>266700</xdr:rowOff>
    </xdr:from>
    <xdr:to>
      <xdr:col>5</xdr:col>
      <xdr:colOff>990600</xdr:colOff>
      <xdr:row>24</xdr:row>
      <xdr:rowOff>247650</xdr:rowOff>
    </xdr:to>
    <xdr:sp>
      <xdr:nvSpPr>
        <xdr:cNvPr id="23" name="Line 23"/>
        <xdr:cNvSpPr>
          <a:spLocks/>
        </xdr:cNvSpPr>
      </xdr:nvSpPr>
      <xdr:spPr>
        <a:xfrm flipV="1">
          <a:off x="5676900" y="5105400"/>
          <a:ext cx="971550" cy="6915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4686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190500</xdr:rowOff>
    </xdr:from>
    <xdr:to>
      <xdr:col>17</xdr:col>
      <xdr:colOff>1162050</xdr:colOff>
      <xdr:row>9</xdr:row>
      <xdr:rowOff>285750</xdr:rowOff>
    </xdr:to>
    <xdr:sp>
      <xdr:nvSpPr>
        <xdr:cNvPr id="2" name="Line 2"/>
        <xdr:cNvSpPr>
          <a:spLocks/>
        </xdr:cNvSpPr>
      </xdr:nvSpPr>
      <xdr:spPr>
        <a:xfrm>
          <a:off x="18621375" y="2476500"/>
          <a:ext cx="1162050" cy="186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266700</xdr:rowOff>
    </xdr:from>
    <xdr:to>
      <xdr:col>17</xdr:col>
      <xdr:colOff>1162050</xdr:colOff>
      <xdr:row>17</xdr:row>
      <xdr:rowOff>285750</xdr:rowOff>
    </xdr:to>
    <xdr:sp>
      <xdr:nvSpPr>
        <xdr:cNvPr id="3" name="Line 3"/>
        <xdr:cNvSpPr>
          <a:spLocks/>
        </xdr:cNvSpPr>
      </xdr:nvSpPr>
      <xdr:spPr>
        <a:xfrm>
          <a:off x="18640425" y="3143250"/>
          <a:ext cx="1143000" cy="592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285750</xdr:rowOff>
    </xdr:from>
    <xdr:to>
      <xdr:col>17</xdr:col>
      <xdr:colOff>1123950</xdr:colOff>
      <xdr:row>8</xdr:row>
      <xdr:rowOff>323850</xdr:rowOff>
    </xdr:to>
    <xdr:sp>
      <xdr:nvSpPr>
        <xdr:cNvPr id="4" name="Line 4"/>
        <xdr:cNvSpPr>
          <a:spLocks/>
        </xdr:cNvSpPr>
      </xdr:nvSpPr>
      <xdr:spPr>
        <a:xfrm flipV="1">
          <a:off x="18621375" y="2571750"/>
          <a:ext cx="11239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9</xdr:row>
      <xdr:rowOff>285750</xdr:rowOff>
    </xdr:from>
    <xdr:to>
      <xdr:col>17</xdr:col>
      <xdr:colOff>1181100</xdr:colOff>
      <xdr:row>16</xdr:row>
      <xdr:rowOff>266700</xdr:rowOff>
    </xdr:to>
    <xdr:sp>
      <xdr:nvSpPr>
        <xdr:cNvPr id="5" name="Line 5"/>
        <xdr:cNvSpPr>
          <a:spLocks/>
        </xdr:cNvSpPr>
      </xdr:nvSpPr>
      <xdr:spPr>
        <a:xfrm>
          <a:off x="18640425" y="4343400"/>
          <a:ext cx="116205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10</xdr:row>
      <xdr:rowOff>304800</xdr:rowOff>
    </xdr:from>
    <xdr:to>
      <xdr:col>17</xdr:col>
      <xdr:colOff>1162050</xdr:colOff>
      <xdr:row>11</xdr:row>
      <xdr:rowOff>304800</xdr:rowOff>
    </xdr:to>
    <xdr:sp>
      <xdr:nvSpPr>
        <xdr:cNvPr id="6" name="Line 6"/>
        <xdr:cNvSpPr>
          <a:spLocks/>
        </xdr:cNvSpPr>
      </xdr:nvSpPr>
      <xdr:spPr>
        <a:xfrm>
          <a:off x="18659475" y="4953000"/>
          <a:ext cx="1123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11</xdr:row>
      <xdr:rowOff>285750</xdr:rowOff>
    </xdr:from>
    <xdr:to>
      <xdr:col>17</xdr:col>
      <xdr:colOff>1162050</xdr:colOff>
      <xdr:row>13</xdr:row>
      <xdr:rowOff>285750</xdr:rowOff>
    </xdr:to>
    <xdr:sp>
      <xdr:nvSpPr>
        <xdr:cNvPr id="7" name="Line 7"/>
        <xdr:cNvSpPr>
          <a:spLocks/>
        </xdr:cNvSpPr>
      </xdr:nvSpPr>
      <xdr:spPr>
        <a:xfrm>
          <a:off x="18640425" y="5524500"/>
          <a:ext cx="1143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10</xdr:row>
      <xdr:rowOff>266700</xdr:rowOff>
    </xdr:from>
    <xdr:to>
      <xdr:col>17</xdr:col>
      <xdr:colOff>1181100</xdr:colOff>
      <xdr:row>12</xdr:row>
      <xdr:rowOff>266700</xdr:rowOff>
    </xdr:to>
    <xdr:sp>
      <xdr:nvSpPr>
        <xdr:cNvPr id="8" name="Line 8"/>
        <xdr:cNvSpPr>
          <a:spLocks/>
        </xdr:cNvSpPr>
      </xdr:nvSpPr>
      <xdr:spPr>
        <a:xfrm flipV="1">
          <a:off x="18640425" y="4914900"/>
          <a:ext cx="11620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8</xdr:row>
      <xdr:rowOff>266700</xdr:rowOff>
    </xdr:from>
    <xdr:to>
      <xdr:col>17</xdr:col>
      <xdr:colOff>1143000</xdr:colOff>
      <xdr:row>13</xdr:row>
      <xdr:rowOff>285750</xdr:rowOff>
    </xdr:to>
    <xdr:sp>
      <xdr:nvSpPr>
        <xdr:cNvPr id="9" name="Line 9"/>
        <xdr:cNvSpPr>
          <a:spLocks/>
        </xdr:cNvSpPr>
      </xdr:nvSpPr>
      <xdr:spPr>
        <a:xfrm flipV="1">
          <a:off x="18659475" y="3733800"/>
          <a:ext cx="110490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14</xdr:row>
      <xdr:rowOff>285750</xdr:rowOff>
    </xdr:from>
    <xdr:to>
      <xdr:col>17</xdr:col>
      <xdr:colOff>1143000</xdr:colOff>
      <xdr:row>14</xdr:row>
      <xdr:rowOff>285750</xdr:rowOff>
    </xdr:to>
    <xdr:sp>
      <xdr:nvSpPr>
        <xdr:cNvPr id="10" name="Line 10"/>
        <xdr:cNvSpPr>
          <a:spLocks/>
        </xdr:cNvSpPr>
      </xdr:nvSpPr>
      <xdr:spPr>
        <a:xfrm>
          <a:off x="18640425" y="729615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12</xdr:row>
      <xdr:rowOff>266700</xdr:rowOff>
    </xdr:from>
    <xdr:to>
      <xdr:col>17</xdr:col>
      <xdr:colOff>1143000</xdr:colOff>
      <xdr:row>15</xdr:row>
      <xdr:rowOff>285750</xdr:rowOff>
    </xdr:to>
    <xdr:sp>
      <xdr:nvSpPr>
        <xdr:cNvPr id="11" name="Line 11"/>
        <xdr:cNvSpPr>
          <a:spLocks/>
        </xdr:cNvSpPr>
      </xdr:nvSpPr>
      <xdr:spPr>
        <a:xfrm flipV="1">
          <a:off x="18640425" y="6096000"/>
          <a:ext cx="11239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16</xdr:row>
      <xdr:rowOff>285750</xdr:rowOff>
    </xdr:from>
    <xdr:to>
      <xdr:col>17</xdr:col>
      <xdr:colOff>1143000</xdr:colOff>
      <xdr:row>18</xdr:row>
      <xdr:rowOff>247650</xdr:rowOff>
    </xdr:to>
    <xdr:sp>
      <xdr:nvSpPr>
        <xdr:cNvPr id="12" name="Line 12"/>
        <xdr:cNvSpPr>
          <a:spLocks/>
        </xdr:cNvSpPr>
      </xdr:nvSpPr>
      <xdr:spPr>
        <a:xfrm>
          <a:off x="18621375" y="8477250"/>
          <a:ext cx="11430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15</xdr:row>
      <xdr:rowOff>247650</xdr:rowOff>
    </xdr:from>
    <xdr:to>
      <xdr:col>17</xdr:col>
      <xdr:colOff>1143000</xdr:colOff>
      <xdr:row>17</xdr:row>
      <xdr:rowOff>285750</xdr:rowOff>
    </xdr:to>
    <xdr:sp>
      <xdr:nvSpPr>
        <xdr:cNvPr id="13" name="Line 13"/>
        <xdr:cNvSpPr>
          <a:spLocks/>
        </xdr:cNvSpPr>
      </xdr:nvSpPr>
      <xdr:spPr>
        <a:xfrm flipV="1">
          <a:off x="18640425" y="7848600"/>
          <a:ext cx="11239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18</xdr:row>
      <xdr:rowOff>323850</xdr:rowOff>
    </xdr:from>
    <xdr:to>
      <xdr:col>17</xdr:col>
      <xdr:colOff>1181100</xdr:colOff>
      <xdr:row>20</xdr:row>
      <xdr:rowOff>304800</xdr:rowOff>
    </xdr:to>
    <xdr:sp>
      <xdr:nvSpPr>
        <xdr:cNvPr id="14" name="Line 14"/>
        <xdr:cNvSpPr>
          <a:spLocks/>
        </xdr:cNvSpPr>
      </xdr:nvSpPr>
      <xdr:spPr>
        <a:xfrm>
          <a:off x="18621375" y="9696450"/>
          <a:ext cx="118110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7</xdr:row>
      <xdr:rowOff>323850</xdr:rowOff>
    </xdr:from>
    <xdr:to>
      <xdr:col>17</xdr:col>
      <xdr:colOff>1123950</xdr:colOff>
      <xdr:row>19</xdr:row>
      <xdr:rowOff>342900</xdr:rowOff>
    </xdr:to>
    <xdr:sp>
      <xdr:nvSpPr>
        <xdr:cNvPr id="15" name="Line 15"/>
        <xdr:cNvSpPr>
          <a:spLocks/>
        </xdr:cNvSpPr>
      </xdr:nvSpPr>
      <xdr:spPr>
        <a:xfrm flipV="1">
          <a:off x="18640425" y="3200400"/>
          <a:ext cx="1104900" cy="7105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285750</xdr:rowOff>
    </xdr:from>
    <xdr:to>
      <xdr:col>17</xdr:col>
      <xdr:colOff>1162050</xdr:colOff>
      <xdr:row>20</xdr:row>
      <xdr:rowOff>304800</xdr:rowOff>
    </xdr:to>
    <xdr:sp>
      <xdr:nvSpPr>
        <xdr:cNvPr id="16" name="Line 16"/>
        <xdr:cNvSpPr>
          <a:spLocks/>
        </xdr:cNvSpPr>
      </xdr:nvSpPr>
      <xdr:spPr>
        <a:xfrm flipV="1">
          <a:off x="18621375" y="10248900"/>
          <a:ext cx="116205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21</xdr:row>
      <xdr:rowOff>285750</xdr:rowOff>
    </xdr:from>
    <xdr:to>
      <xdr:col>17</xdr:col>
      <xdr:colOff>1143000</xdr:colOff>
      <xdr:row>23</xdr:row>
      <xdr:rowOff>285750</xdr:rowOff>
    </xdr:to>
    <xdr:sp>
      <xdr:nvSpPr>
        <xdr:cNvPr id="17" name="Line 17"/>
        <xdr:cNvSpPr>
          <a:spLocks/>
        </xdr:cNvSpPr>
      </xdr:nvSpPr>
      <xdr:spPr>
        <a:xfrm>
          <a:off x="18621375" y="11430000"/>
          <a:ext cx="1143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21</xdr:row>
      <xdr:rowOff>304800</xdr:rowOff>
    </xdr:from>
    <xdr:to>
      <xdr:col>17</xdr:col>
      <xdr:colOff>1123950</xdr:colOff>
      <xdr:row>23</xdr:row>
      <xdr:rowOff>304800</xdr:rowOff>
    </xdr:to>
    <xdr:sp>
      <xdr:nvSpPr>
        <xdr:cNvPr id="18" name="Line 18"/>
        <xdr:cNvSpPr>
          <a:spLocks/>
        </xdr:cNvSpPr>
      </xdr:nvSpPr>
      <xdr:spPr>
        <a:xfrm flipV="1">
          <a:off x="18640425" y="11449050"/>
          <a:ext cx="11049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22</xdr:row>
      <xdr:rowOff>304800</xdr:rowOff>
    </xdr:from>
    <xdr:to>
      <xdr:col>17</xdr:col>
      <xdr:colOff>1143000</xdr:colOff>
      <xdr:row>27</xdr:row>
      <xdr:rowOff>285750</xdr:rowOff>
    </xdr:to>
    <xdr:sp>
      <xdr:nvSpPr>
        <xdr:cNvPr id="19" name="Line 19"/>
        <xdr:cNvSpPr>
          <a:spLocks/>
        </xdr:cNvSpPr>
      </xdr:nvSpPr>
      <xdr:spPr>
        <a:xfrm flipV="1">
          <a:off x="18621375" y="12039600"/>
          <a:ext cx="114300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26</xdr:row>
      <xdr:rowOff>285750</xdr:rowOff>
    </xdr:from>
    <xdr:to>
      <xdr:col>14</xdr:col>
      <xdr:colOff>990600</xdr:colOff>
      <xdr:row>31</xdr:row>
      <xdr:rowOff>304800</xdr:rowOff>
    </xdr:to>
    <xdr:sp>
      <xdr:nvSpPr>
        <xdr:cNvPr id="20" name="Line 20"/>
        <xdr:cNvSpPr>
          <a:spLocks/>
        </xdr:cNvSpPr>
      </xdr:nvSpPr>
      <xdr:spPr>
        <a:xfrm flipV="1">
          <a:off x="14725650" y="14382750"/>
          <a:ext cx="9715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29</xdr:row>
      <xdr:rowOff>323850</xdr:rowOff>
    </xdr:from>
    <xdr:to>
      <xdr:col>14</xdr:col>
      <xdr:colOff>971550</xdr:colOff>
      <xdr:row>29</xdr:row>
      <xdr:rowOff>323850</xdr:rowOff>
    </xdr:to>
    <xdr:sp>
      <xdr:nvSpPr>
        <xdr:cNvPr id="21" name="Line 21"/>
        <xdr:cNvSpPr>
          <a:spLocks/>
        </xdr:cNvSpPr>
      </xdr:nvSpPr>
      <xdr:spPr>
        <a:xfrm flipV="1">
          <a:off x="14706600" y="161925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28</xdr:row>
      <xdr:rowOff>304800</xdr:rowOff>
    </xdr:from>
    <xdr:to>
      <xdr:col>14</xdr:col>
      <xdr:colOff>971550</xdr:colOff>
      <xdr:row>30</xdr:row>
      <xdr:rowOff>209550</xdr:rowOff>
    </xdr:to>
    <xdr:sp>
      <xdr:nvSpPr>
        <xdr:cNvPr id="22" name="Line 22"/>
        <xdr:cNvSpPr>
          <a:spLocks/>
        </xdr:cNvSpPr>
      </xdr:nvSpPr>
      <xdr:spPr>
        <a:xfrm>
          <a:off x="14706600" y="15582900"/>
          <a:ext cx="97155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25</xdr:row>
      <xdr:rowOff>323850</xdr:rowOff>
    </xdr:from>
    <xdr:to>
      <xdr:col>14</xdr:col>
      <xdr:colOff>971550</xdr:colOff>
      <xdr:row>27</xdr:row>
      <xdr:rowOff>285750</xdr:rowOff>
    </xdr:to>
    <xdr:sp>
      <xdr:nvSpPr>
        <xdr:cNvPr id="23" name="Line 23"/>
        <xdr:cNvSpPr>
          <a:spLocks/>
        </xdr:cNvSpPr>
      </xdr:nvSpPr>
      <xdr:spPr>
        <a:xfrm flipV="1">
          <a:off x="14744700" y="13830300"/>
          <a:ext cx="9334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26</xdr:row>
      <xdr:rowOff>285750</xdr:rowOff>
    </xdr:from>
    <xdr:to>
      <xdr:col>14</xdr:col>
      <xdr:colOff>971550</xdr:colOff>
      <xdr:row>27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14744700" y="14382750"/>
          <a:ext cx="9334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19</xdr:row>
      <xdr:rowOff>247650</xdr:rowOff>
    </xdr:from>
    <xdr:to>
      <xdr:col>14</xdr:col>
      <xdr:colOff>1009650</xdr:colOff>
      <xdr:row>25</xdr:row>
      <xdr:rowOff>285750</xdr:rowOff>
    </xdr:to>
    <xdr:sp>
      <xdr:nvSpPr>
        <xdr:cNvPr id="25" name="Line 25"/>
        <xdr:cNvSpPr>
          <a:spLocks/>
        </xdr:cNvSpPr>
      </xdr:nvSpPr>
      <xdr:spPr>
        <a:xfrm flipV="1">
          <a:off x="14725650" y="10210800"/>
          <a:ext cx="990600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23</xdr:row>
      <xdr:rowOff>266700</xdr:rowOff>
    </xdr:from>
    <xdr:to>
      <xdr:col>14</xdr:col>
      <xdr:colOff>990600</xdr:colOff>
      <xdr:row>24</xdr:row>
      <xdr:rowOff>304800</xdr:rowOff>
    </xdr:to>
    <xdr:sp>
      <xdr:nvSpPr>
        <xdr:cNvPr id="26" name="Line 26"/>
        <xdr:cNvSpPr>
          <a:spLocks/>
        </xdr:cNvSpPr>
      </xdr:nvSpPr>
      <xdr:spPr>
        <a:xfrm flipV="1">
          <a:off x="14706600" y="12592050"/>
          <a:ext cx="9906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9</xdr:row>
      <xdr:rowOff>285750</xdr:rowOff>
    </xdr:from>
    <xdr:to>
      <xdr:col>14</xdr:col>
      <xdr:colOff>971550</xdr:colOff>
      <xdr:row>23</xdr:row>
      <xdr:rowOff>266700</xdr:rowOff>
    </xdr:to>
    <xdr:sp>
      <xdr:nvSpPr>
        <xdr:cNvPr id="27" name="Line 27"/>
        <xdr:cNvSpPr>
          <a:spLocks/>
        </xdr:cNvSpPr>
      </xdr:nvSpPr>
      <xdr:spPr>
        <a:xfrm flipV="1">
          <a:off x="14725650" y="4343400"/>
          <a:ext cx="952500" cy="824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266700</xdr:rowOff>
    </xdr:from>
    <xdr:to>
      <xdr:col>14</xdr:col>
      <xdr:colOff>971550</xdr:colOff>
      <xdr:row>13</xdr:row>
      <xdr:rowOff>285750</xdr:rowOff>
    </xdr:to>
    <xdr:sp>
      <xdr:nvSpPr>
        <xdr:cNvPr id="28" name="Line 28"/>
        <xdr:cNvSpPr>
          <a:spLocks/>
        </xdr:cNvSpPr>
      </xdr:nvSpPr>
      <xdr:spPr>
        <a:xfrm>
          <a:off x="14706600" y="2552700"/>
          <a:ext cx="97155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304800</xdr:rowOff>
    </xdr:from>
    <xdr:to>
      <xdr:col>14</xdr:col>
      <xdr:colOff>1009650</xdr:colOff>
      <xdr:row>12</xdr:row>
      <xdr:rowOff>266700</xdr:rowOff>
    </xdr:to>
    <xdr:sp>
      <xdr:nvSpPr>
        <xdr:cNvPr id="29" name="Line 29"/>
        <xdr:cNvSpPr>
          <a:spLocks/>
        </xdr:cNvSpPr>
      </xdr:nvSpPr>
      <xdr:spPr>
        <a:xfrm>
          <a:off x="14706600" y="3181350"/>
          <a:ext cx="1009650" cy="2914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1162050</xdr:colOff>
      <xdr:row>7</xdr:row>
      <xdr:rowOff>285750</xdr:rowOff>
    </xdr:from>
    <xdr:to>
      <xdr:col>14</xdr:col>
      <xdr:colOff>952500</xdr:colOff>
      <xdr:row>8</xdr:row>
      <xdr:rowOff>304800</xdr:rowOff>
    </xdr:to>
    <xdr:sp>
      <xdr:nvSpPr>
        <xdr:cNvPr id="30" name="Line 30"/>
        <xdr:cNvSpPr>
          <a:spLocks/>
        </xdr:cNvSpPr>
      </xdr:nvSpPr>
      <xdr:spPr>
        <a:xfrm flipV="1">
          <a:off x="14697075" y="3162300"/>
          <a:ext cx="9620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1162050</xdr:colOff>
      <xdr:row>9</xdr:row>
      <xdr:rowOff>247650</xdr:rowOff>
    </xdr:from>
    <xdr:to>
      <xdr:col>14</xdr:col>
      <xdr:colOff>990600</xdr:colOff>
      <xdr:row>15</xdr:row>
      <xdr:rowOff>285750</xdr:rowOff>
    </xdr:to>
    <xdr:sp>
      <xdr:nvSpPr>
        <xdr:cNvPr id="31" name="Line 31"/>
        <xdr:cNvSpPr>
          <a:spLocks/>
        </xdr:cNvSpPr>
      </xdr:nvSpPr>
      <xdr:spPr>
        <a:xfrm>
          <a:off x="14697075" y="4305300"/>
          <a:ext cx="1000125" cy="3581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323850</xdr:rowOff>
    </xdr:from>
    <xdr:to>
      <xdr:col>14</xdr:col>
      <xdr:colOff>1009650</xdr:colOff>
      <xdr:row>16</xdr:row>
      <xdr:rowOff>342900</xdr:rowOff>
    </xdr:to>
    <xdr:sp>
      <xdr:nvSpPr>
        <xdr:cNvPr id="32" name="Line 32"/>
        <xdr:cNvSpPr>
          <a:spLocks/>
        </xdr:cNvSpPr>
      </xdr:nvSpPr>
      <xdr:spPr>
        <a:xfrm>
          <a:off x="14706600" y="4972050"/>
          <a:ext cx="100965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11</xdr:row>
      <xdr:rowOff>285750</xdr:rowOff>
    </xdr:from>
    <xdr:to>
      <xdr:col>14</xdr:col>
      <xdr:colOff>971550</xdr:colOff>
      <xdr:row>14</xdr:row>
      <xdr:rowOff>171450</xdr:rowOff>
    </xdr:to>
    <xdr:sp>
      <xdr:nvSpPr>
        <xdr:cNvPr id="33" name="Line 33"/>
        <xdr:cNvSpPr>
          <a:spLocks/>
        </xdr:cNvSpPr>
      </xdr:nvSpPr>
      <xdr:spPr>
        <a:xfrm>
          <a:off x="14706600" y="5524500"/>
          <a:ext cx="971550" cy="1657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6</xdr:row>
      <xdr:rowOff>266700</xdr:rowOff>
    </xdr:from>
    <xdr:to>
      <xdr:col>14</xdr:col>
      <xdr:colOff>952500</xdr:colOff>
      <xdr:row>12</xdr:row>
      <xdr:rowOff>323850</xdr:rowOff>
    </xdr:to>
    <xdr:sp>
      <xdr:nvSpPr>
        <xdr:cNvPr id="34" name="Line 34"/>
        <xdr:cNvSpPr>
          <a:spLocks/>
        </xdr:cNvSpPr>
      </xdr:nvSpPr>
      <xdr:spPr>
        <a:xfrm flipV="1">
          <a:off x="14725650" y="2552700"/>
          <a:ext cx="93345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8</xdr:row>
      <xdr:rowOff>266700</xdr:rowOff>
    </xdr:from>
    <xdr:to>
      <xdr:col>14</xdr:col>
      <xdr:colOff>971550</xdr:colOff>
      <xdr:row>13</xdr:row>
      <xdr:rowOff>266700</xdr:rowOff>
    </xdr:to>
    <xdr:sp>
      <xdr:nvSpPr>
        <xdr:cNvPr id="35" name="Line 35"/>
        <xdr:cNvSpPr>
          <a:spLocks/>
        </xdr:cNvSpPr>
      </xdr:nvSpPr>
      <xdr:spPr>
        <a:xfrm flipV="1">
          <a:off x="14706600" y="3733800"/>
          <a:ext cx="971550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15</xdr:row>
      <xdr:rowOff>247650</xdr:rowOff>
    </xdr:from>
    <xdr:to>
      <xdr:col>14</xdr:col>
      <xdr:colOff>990600</xdr:colOff>
      <xdr:row>21</xdr:row>
      <xdr:rowOff>228600</xdr:rowOff>
    </xdr:to>
    <xdr:sp>
      <xdr:nvSpPr>
        <xdr:cNvPr id="36" name="Line 36"/>
        <xdr:cNvSpPr>
          <a:spLocks/>
        </xdr:cNvSpPr>
      </xdr:nvSpPr>
      <xdr:spPr>
        <a:xfrm>
          <a:off x="14725650" y="7848600"/>
          <a:ext cx="97155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57150</xdr:colOff>
      <xdr:row>10</xdr:row>
      <xdr:rowOff>266700</xdr:rowOff>
    </xdr:from>
    <xdr:to>
      <xdr:col>14</xdr:col>
      <xdr:colOff>990600</xdr:colOff>
      <xdr:row>16</xdr:row>
      <xdr:rowOff>285750</xdr:rowOff>
    </xdr:to>
    <xdr:sp>
      <xdr:nvSpPr>
        <xdr:cNvPr id="37" name="Line 37"/>
        <xdr:cNvSpPr>
          <a:spLocks/>
        </xdr:cNvSpPr>
      </xdr:nvSpPr>
      <xdr:spPr>
        <a:xfrm flipV="1">
          <a:off x="14763750" y="4914900"/>
          <a:ext cx="933450" cy="3562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11</xdr:row>
      <xdr:rowOff>209550</xdr:rowOff>
    </xdr:from>
    <xdr:to>
      <xdr:col>15</xdr:col>
      <xdr:colOff>0</xdr:colOff>
      <xdr:row>17</xdr:row>
      <xdr:rowOff>342900</xdr:rowOff>
    </xdr:to>
    <xdr:sp>
      <xdr:nvSpPr>
        <xdr:cNvPr id="38" name="Line 38"/>
        <xdr:cNvSpPr>
          <a:spLocks/>
        </xdr:cNvSpPr>
      </xdr:nvSpPr>
      <xdr:spPr>
        <a:xfrm flipV="1">
          <a:off x="14744700" y="5448300"/>
          <a:ext cx="981075" cy="3676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323850</xdr:rowOff>
    </xdr:from>
    <xdr:to>
      <xdr:col>14</xdr:col>
      <xdr:colOff>990600</xdr:colOff>
      <xdr:row>20</xdr:row>
      <xdr:rowOff>247650</xdr:rowOff>
    </xdr:to>
    <xdr:sp>
      <xdr:nvSpPr>
        <xdr:cNvPr id="39" name="Line 39"/>
        <xdr:cNvSpPr>
          <a:spLocks/>
        </xdr:cNvSpPr>
      </xdr:nvSpPr>
      <xdr:spPr>
        <a:xfrm>
          <a:off x="14706600" y="9696450"/>
          <a:ext cx="990600" cy="1104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19</xdr:row>
      <xdr:rowOff>304800</xdr:rowOff>
    </xdr:from>
    <xdr:to>
      <xdr:col>14</xdr:col>
      <xdr:colOff>971550</xdr:colOff>
      <xdr:row>24</xdr:row>
      <xdr:rowOff>247650</xdr:rowOff>
    </xdr:to>
    <xdr:sp>
      <xdr:nvSpPr>
        <xdr:cNvPr id="40" name="Line 40"/>
        <xdr:cNvSpPr>
          <a:spLocks/>
        </xdr:cNvSpPr>
      </xdr:nvSpPr>
      <xdr:spPr>
        <a:xfrm>
          <a:off x="14706600" y="10267950"/>
          <a:ext cx="97155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1162050</xdr:colOff>
      <xdr:row>18</xdr:row>
      <xdr:rowOff>266700</xdr:rowOff>
    </xdr:from>
    <xdr:to>
      <xdr:col>14</xdr:col>
      <xdr:colOff>971550</xdr:colOff>
      <xdr:row>21</xdr:row>
      <xdr:rowOff>285750</xdr:rowOff>
    </xdr:to>
    <xdr:sp>
      <xdr:nvSpPr>
        <xdr:cNvPr id="41" name="Line 41"/>
        <xdr:cNvSpPr>
          <a:spLocks/>
        </xdr:cNvSpPr>
      </xdr:nvSpPr>
      <xdr:spPr>
        <a:xfrm flipV="1">
          <a:off x="14697075" y="9639300"/>
          <a:ext cx="981075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1162050</xdr:colOff>
      <xdr:row>17</xdr:row>
      <xdr:rowOff>304800</xdr:rowOff>
    </xdr:from>
    <xdr:to>
      <xdr:col>14</xdr:col>
      <xdr:colOff>990600</xdr:colOff>
      <xdr:row>22</xdr:row>
      <xdr:rowOff>304800</xdr:rowOff>
    </xdr:to>
    <xdr:sp>
      <xdr:nvSpPr>
        <xdr:cNvPr id="42" name="Line 42"/>
        <xdr:cNvSpPr>
          <a:spLocks/>
        </xdr:cNvSpPr>
      </xdr:nvSpPr>
      <xdr:spPr>
        <a:xfrm flipV="1">
          <a:off x="14697075" y="9086850"/>
          <a:ext cx="1000125" cy="2952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19050</xdr:colOff>
      <xdr:row>28</xdr:row>
      <xdr:rowOff>247650</xdr:rowOff>
    </xdr:from>
    <xdr:to>
      <xdr:col>18</xdr:col>
      <xdr:colOff>19050</xdr:colOff>
      <xdr:row>28</xdr:row>
      <xdr:rowOff>247650</xdr:rowOff>
    </xdr:to>
    <xdr:sp>
      <xdr:nvSpPr>
        <xdr:cNvPr id="43" name="Line 43"/>
        <xdr:cNvSpPr>
          <a:spLocks/>
        </xdr:cNvSpPr>
      </xdr:nvSpPr>
      <xdr:spPr>
        <a:xfrm>
          <a:off x="18640425" y="15525750"/>
          <a:ext cx="1209675" cy="0"/>
        </a:xfrm>
        <a:prstGeom prst="line">
          <a:avLst/>
        </a:prstGeom>
        <a:noFill/>
        <a:ln w="28575" cmpd="sng">
          <a:solidFill>
            <a:srgbClr val="000000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19050</xdr:colOff>
      <xdr:row>20</xdr:row>
      <xdr:rowOff>266700</xdr:rowOff>
    </xdr:from>
    <xdr:to>
      <xdr:col>14</xdr:col>
      <xdr:colOff>1009650</xdr:colOff>
      <xdr:row>28</xdr:row>
      <xdr:rowOff>361950</xdr:rowOff>
    </xdr:to>
    <xdr:sp>
      <xdr:nvSpPr>
        <xdr:cNvPr id="44" name="Line 44"/>
        <xdr:cNvSpPr>
          <a:spLocks/>
        </xdr:cNvSpPr>
      </xdr:nvSpPr>
      <xdr:spPr>
        <a:xfrm>
          <a:off x="14725650" y="10820400"/>
          <a:ext cx="990600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22</xdr:row>
      <xdr:rowOff>266700</xdr:rowOff>
    </xdr:from>
    <xdr:to>
      <xdr:col>14</xdr:col>
      <xdr:colOff>971550</xdr:colOff>
      <xdr:row>30</xdr:row>
      <xdr:rowOff>266700</xdr:rowOff>
    </xdr:to>
    <xdr:sp>
      <xdr:nvSpPr>
        <xdr:cNvPr id="45" name="Line 45"/>
        <xdr:cNvSpPr>
          <a:spLocks/>
        </xdr:cNvSpPr>
      </xdr:nvSpPr>
      <xdr:spPr>
        <a:xfrm flipV="1">
          <a:off x="14744700" y="12001500"/>
          <a:ext cx="933450" cy="472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285750</xdr:rowOff>
    </xdr:from>
    <xdr:to>
      <xdr:col>5</xdr:col>
      <xdr:colOff>723900</xdr:colOff>
      <xdr:row>10</xdr:row>
      <xdr:rowOff>304800</xdr:rowOff>
    </xdr:to>
    <xdr:sp>
      <xdr:nvSpPr>
        <xdr:cNvPr id="46" name="Line 46"/>
        <xdr:cNvSpPr>
          <a:spLocks/>
        </xdr:cNvSpPr>
      </xdr:nvSpPr>
      <xdr:spPr>
        <a:xfrm>
          <a:off x="3629025" y="2571750"/>
          <a:ext cx="723900" cy="2381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7</xdr:row>
      <xdr:rowOff>304800</xdr:rowOff>
    </xdr:from>
    <xdr:to>
      <xdr:col>5</xdr:col>
      <xdr:colOff>762000</xdr:colOff>
      <xdr:row>8</xdr:row>
      <xdr:rowOff>247650</xdr:rowOff>
    </xdr:to>
    <xdr:sp>
      <xdr:nvSpPr>
        <xdr:cNvPr id="47" name="Line 47"/>
        <xdr:cNvSpPr>
          <a:spLocks/>
        </xdr:cNvSpPr>
      </xdr:nvSpPr>
      <xdr:spPr>
        <a:xfrm>
          <a:off x="3629025" y="3181350"/>
          <a:ext cx="7620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323850</xdr:rowOff>
    </xdr:from>
    <xdr:to>
      <xdr:col>5</xdr:col>
      <xdr:colOff>742950</xdr:colOff>
      <xdr:row>19</xdr:row>
      <xdr:rowOff>266700</xdr:rowOff>
    </xdr:to>
    <xdr:sp>
      <xdr:nvSpPr>
        <xdr:cNvPr id="48" name="Line 48"/>
        <xdr:cNvSpPr>
          <a:spLocks/>
        </xdr:cNvSpPr>
      </xdr:nvSpPr>
      <xdr:spPr>
        <a:xfrm>
          <a:off x="3629025" y="3790950"/>
          <a:ext cx="742950" cy="6438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304800</xdr:rowOff>
    </xdr:from>
    <xdr:to>
      <xdr:col>5</xdr:col>
      <xdr:colOff>762000</xdr:colOff>
      <xdr:row>9</xdr:row>
      <xdr:rowOff>361950</xdr:rowOff>
    </xdr:to>
    <xdr:sp>
      <xdr:nvSpPr>
        <xdr:cNvPr id="49" name="Line 49"/>
        <xdr:cNvSpPr>
          <a:spLocks/>
        </xdr:cNvSpPr>
      </xdr:nvSpPr>
      <xdr:spPr>
        <a:xfrm flipV="1">
          <a:off x="3629025" y="2590800"/>
          <a:ext cx="7620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304800</xdr:rowOff>
    </xdr:from>
    <xdr:to>
      <xdr:col>5</xdr:col>
      <xdr:colOff>762000</xdr:colOff>
      <xdr:row>10</xdr:row>
      <xdr:rowOff>304800</xdr:rowOff>
    </xdr:to>
    <xdr:sp>
      <xdr:nvSpPr>
        <xdr:cNvPr id="50" name="Line 50"/>
        <xdr:cNvSpPr>
          <a:spLocks/>
        </xdr:cNvSpPr>
      </xdr:nvSpPr>
      <xdr:spPr>
        <a:xfrm flipV="1">
          <a:off x="3619500" y="3181350"/>
          <a:ext cx="771525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11</xdr:row>
      <xdr:rowOff>266700</xdr:rowOff>
    </xdr:from>
    <xdr:to>
      <xdr:col>5</xdr:col>
      <xdr:colOff>762000</xdr:colOff>
      <xdr:row>29</xdr:row>
      <xdr:rowOff>285750</xdr:rowOff>
    </xdr:to>
    <xdr:sp>
      <xdr:nvSpPr>
        <xdr:cNvPr id="51" name="Line 51"/>
        <xdr:cNvSpPr>
          <a:spLocks/>
        </xdr:cNvSpPr>
      </xdr:nvSpPr>
      <xdr:spPr>
        <a:xfrm>
          <a:off x="3667125" y="5505450"/>
          <a:ext cx="723900" cy="1064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11</xdr:row>
      <xdr:rowOff>304800</xdr:rowOff>
    </xdr:from>
    <xdr:to>
      <xdr:col>5</xdr:col>
      <xdr:colOff>781050</xdr:colOff>
      <xdr:row>18</xdr:row>
      <xdr:rowOff>266700</xdr:rowOff>
    </xdr:to>
    <xdr:sp>
      <xdr:nvSpPr>
        <xdr:cNvPr id="52" name="Line 52"/>
        <xdr:cNvSpPr>
          <a:spLocks/>
        </xdr:cNvSpPr>
      </xdr:nvSpPr>
      <xdr:spPr>
        <a:xfrm flipV="1">
          <a:off x="3629025" y="5543550"/>
          <a:ext cx="781050" cy="409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12</xdr:row>
      <xdr:rowOff>285750</xdr:rowOff>
    </xdr:from>
    <xdr:to>
      <xdr:col>5</xdr:col>
      <xdr:colOff>762000</xdr:colOff>
      <xdr:row>16</xdr:row>
      <xdr:rowOff>285750</xdr:rowOff>
    </xdr:to>
    <xdr:sp>
      <xdr:nvSpPr>
        <xdr:cNvPr id="53" name="Line 53"/>
        <xdr:cNvSpPr>
          <a:spLocks/>
        </xdr:cNvSpPr>
      </xdr:nvSpPr>
      <xdr:spPr>
        <a:xfrm>
          <a:off x="3629025" y="6115050"/>
          <a:ext cx="762000" cy="2362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13</xdr:row>
      <xdr:rowOff>342900</xdr:rowOff>
    </xdr:from>
    <xdr:to>
      <xdr:col>5</xdr:col>
      <xdr:colOff>762000</xdr:colOff>
      <xdr:row>13</xdr:row>
      <xdr:rowOff>342900</xdr:rowOff>
    </xdr:to>
    <xdr:sp>
      <xdr:nvSpPr>
        <xdr:cNvPr id="54" name="Line 54"/>
        <xdr:cNvSpPr>
          <a:spLocks/>
        </xdr:cNvSpPr>
      </xdr:nvSpPr>
      <xdr:spPr>
        <a:xfrm>
          <a:off x="3648075" y="67627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14</xdr:row>
      <xdr:rowOff>361950</xdr:rowOff>
    </xdr:from>
    <xdr:to>
      <xdr:col>5</xdr:col>
      <xdr:colOff>762000</xdr:colOff>
      <xdr:row>15</xdr:row>
      <xdr:rowOff>247650</xdr:rowOff>
    </xdr:to>
    <xdr:sp>
      <xdr:nvSpPr>
        <xdr:cNvPr id="55" name="Line 55"/>
        <xdr:cNvSpPr>
          <a:spLocks/>
        </xdr:cNvSpPr>
      </xdr:nvSpPr>
      <xdr:spPr>
        <a:xfrm>
          <a:off x="3619500" y="7372350"/>
          <a:ext cx="7715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9</xdr:row>
      <xdr:rowOff>247650</xdr:rowOff>
    </xdr:from>
    <xdr:to>
      <xdr:col>5</xdr:col>
      <xdr:colOff>704850</xdr:colOff>
      <xdr:row>15</xdr:row>
      <xdr:rowOff>304800</xdr:rowOff>
    </xdr:to>
    <xdr:sp>
      <xdr:nvSpPr>
        <xdr:cNvPr id="56" name="Line 56"/>
        <xdr:cNvSpPr>
          <a:spLocks/>
        </xdr:cNvSpPr>
      </xdr:nvSpPr>
      <xdr:spPr>
        <a:xfrm flipV="1">
          <a:off x="3629025" y="4305300"/>
          <a:ext cx="704850" cy="360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247650</xdr:rowOff>
    </xdr:from>
    <xdr:to>
      <xdr:col>5</xdr:col>
      <xdr:colOff>762000</xdr:colOff>
      <xdr:row>17</xdr:row>
      <xdr:rowOff>266700</xdr:rowOff>
    </xdr:to>
    <xdr:sp>
      <xdr:nvSpPr>
        <xdr:cNvPr id="57" name="Line 57"/>
        <xdr:cNvSpPr>
          <a:spLocks/>
        </xdr:cNvSpPr>
      </xdr:nvSpPr>
      <xdr:spPr>
        <a:xfrm>
          <a:off x="3629025" y="8439150"/>
          <a:ext cx="7620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285750</xdr:rowOff>
    </xdr:from>
    <xdr:to>
      <xdr:col>5</xdr:col>
      <xdr:colOff>762000</xdr:colOff>
      <xdr:row>17</xdr:row>
      <xdr:rowOff>247650</xdr:rowOff>
    </xdr:to>
    <xdr:sp>
      <xdr:nvSpPr>
        <xdr:cNvPr id="58" name="Line 58"/>
        <xdr:cNvSpPr>
          <a:spLocks/>
        </xdr:cNvSpPr>
      </xdr:nvSpPr>
      <xdr:spPr>
        <a:xfrm flipV="1">
          <a:off x="3629025" y="7296150"/>
          <a:ext cx="762000" cy="1733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12</xdr:row>
      <xdr:rowOff>266700</xdr:rowOff>
    </xdr:from>
    <xdr:to>
      <xdr:col>5</xdr:col>
      <xdr:colOff>781050</xdr:colOff>
      <xdr:row>19</xdr:row>
      <xdr:rowOff>285750</xdr:rowOff>
    </xdr:to>
    <xdr:sp>
      <xdr:nvSpPr>
        <xdr:cNvPr id="59" name="Line 59"/>
        <xdr:cNvSpPr>
          <a:spLocks/>
        </xdr:cNvSpPr>
      </xdr:nvSpPr>
      <xdr:spPr>
        <a:xfrm flipV="1">
          <a:off x="3619500" y="6096000"/>
          <a:ext cx="790575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20</xdr:row>
      <xdr:rowOff>266700</xdr:rowOff>
    </xdr:from>
    <xdr:to>
      <xdr:col>5</xdr:col>
      <xdr:colOff>762000</xdr:colOff>
      <xdr:row>23</xdr:row>
      <xdr:rowOff>266700</xdr:rowOff>
    </xdr:to>
    <xdr:sp>
      <xdr:nvSpPr>
        <xdr:cNvPr id="60" name="Line 60"/>
        <xdr:cNvSpPr>
          <a:spLocks/>
        </xdr:cNvSpPr>
      </xdr:nvSpPr>
      <xdr:spPr>
        <a:xfrm>
          <a:off x="3648075" y="10820400"/>
          <a:ext cx="742950" cy="1771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18</xdr:row>
      <xdr:rowOff>266700</xdr:rowOff>
    </xdr:from>
    <xdr:to>
      <xdr:col>5</xdr:col>
      <xdr:colOff>762000</xdr:colOff>
      <xdr:row>21</xdr:row>
      <xdr:rowOff>304800</xdr:rowOff>
    </xdr:to>
    <xdr:sp>
      <xdr:nvSpPr>
        <xdr:cNvPr id="61" name="Line 61"/>
        <xdr:cNvSpPr>
          <a:spLocks/>
        </xdr:cNvSpPr>
      </xdr:nvSpPr>
      <xdr:spPr>
        <a:xfrm flipV="1">
          <a:off x="3629025" y="9639300"/>
          <a:ext cx="762000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22</xdr:row>
      <xdr:rowOff>323850</xdr:rowOff>
    </xdr:from>
    <xdr:to>
      <xdr:col>5</xdr:col>
      <xdr:colOff>762000</xdr:colOff>
      <xdr:row>24</xdr:row>
      <xdr:rowOff>266700</xdr:rowOff>
    </xdr:to>
    <xdr:sp>
      <xdr:nvSpPr>
        <xdr:cNvPr id="62" name="Line 62"/>
        <xdr:cNvSpPr>
          <a:spLocks/>
        </xdr:cNvSpPr>
      </xdr:nvSpPr>
      <xdr:spPr>
        <a:xfrm>
          <a:off x="3648075" y="12058650"/>
          <a:ext cx="74295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20</xdr:row>
      <xdr:rowOff>266700</xdr:rowOff>
    </xdr:from>
    <xdr:to>
      <xdr:col>5</xdr:col>
      <xdr:colOff>762000</xdr:colOff>
      <xdr:row>23</xdr:row>
      <xdr:rowOff>323850</xdr:rowOff>
    </xdr:to>
    <xdr:sp>
      <xdr:nvSpPr>
        <xdr:cNvPr id="63" name="Line 63"/>
        <xdr:cNvSpPr>
          <a:spLocks/>
        </xdr:cNvSpPr>
      </xdr:nvSpPr>
      <xdr:spPr>
        <a:xfrm flipV="1">
          <a:off x="3667125" y="10820400"/>
          <a:ext cx="72390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22</xdr:row>
      <xdr:rowOff>304800</xdr:rowOff>
    </xdr:from>
    <xdr:to>
      <xdr:col>5</xdr:col>
      <xdr:colOff>723900</xdr:colOff>
      <xdr:row>24</xdr:row>
      <xdr:rowOff>304800</xdr:rowOff>
    </xdr:to>
    <xdr:sp>
      <xdr:nvSpPr>
        <xdr:cNvPr id="64" name="Line 64"/>
        <xdr:cNvSpPr>
          <a:spLocks/>
        </xdr:cNvSpPr>
      </xdr:nvSpPr>
      <xdr:spPr>
        <a:xfrm flipV="1">
          <a:off x="3619500" y="12039600"/>
          <a:ext cx="733425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304800</xdr:rowOff>
    </xdr:from>
    <xdr:to>
      <xdr:col>5</xdr:col>
      <xdr:colOff>762000</xdr:colOff>
      <xdr:row>27</xdr:row>
      <xdr:rowOff>304800</xdr:rowOff>
    </xdr:to>
    <xdr:sp>
      <xdr:nvSpPr>
        <xdr:cNvPr id="65" name="Line 65"/>
        <xdr:cNvSpPr>
          <a:spLocks/>
        </xdr:cNvSpPr>
      </xdr:nvSpPr>
      <xdr:spPr>
        <a:xfrm>
          <a:off x="3629025" y="13811250"/>
          <a:ext cx="76200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21</xdr:row>
      <xdr:rowOff>304800</xdr:rowOff>
    </xdr:from>
    <xdr:to>
      <xdr:col>5</xdr:col>
      <xdr:colOff>781050</xdr:colOff>
      <xdr:row>26</xdr:row>
      <xdr:rowOff>323850</xdr:rowOff>
    </xdr:to>
    <xdr:sp>
      <xdr:nvSpPr>
        <xdr:cNvPr id="66" name="Line 66"/>
        <xdr:cNvSpPr>
          <a:spLocks/>
        </xdr:cNvSpPr>
      </xdr:nvSpPr>
      <xdr:spPr>
        <a:xfrm flipV="1">
          <a:off x="3629025" y="11449050"/>
          <a:ext cx="781050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304800</xdr:rowOff>
    </xdr:from>
    <xdr:to>
      <xdr:col>5</xdr:col>
      <xdr:colOff>781050</xdr:colOff>
      <xdr:row>28</xdr:row>
      <xdr:rowOff>266700</xdr:rowOff>
    </xdr:to>
    <xdr:sp>
      <xdr:nvSpPr>
        <xdr:cNvPr id="67" name="Line 67"/>
        <xdr:cNvSpPr>
          <a:spLocks/>
        </xdr:cNvSpPr>
      </xdr:nvSpPr>
      <xdr:spPr>
        <a:xfrm>
          <a:off x="3667125" y="14992350"/>
          <a:ext cx="7429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25</xdr:row>
      <xdr:rowOff>323850</xdr:rowOff>
    </xdr:from>
    <xdr:to>
      <xdr:col>5</xdr:col>
      <xdr:colOff>781050</xdr:colOff>
      <xdr:row>28</xdr:row>
      <xdr:rowOff>342900</xdr:rowOff>
    </xdr:to>
    <xdr:sp>
      <xdr:nvSpPr>
        <xdr:cNvPr id="68" name="Line 68"/>
        <xdr:cNvSpPr>
          <a:spLocks/>
        </xdr:cNvSpPr>
      </xdr:nvSpPr>
      <xdr:spPr>
        <a:xfrm flipV="1">
          <a:off x="3629025" y="13830300"/>
          <a:ext cx="7810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285750</xdr:rowOff>
    </xdr:from>
    <xdr:to>
      <xdr:col>5</xdr:col>
      <xdr:colOff>781050</xdr:colOff>
      <xdr:row>29</xdr:row>
      <xdr:rowOff>304800</xdr:rowOff>
    </xdr:to>
    <xdr:sp>
      <xdr:nvSpPr>
        <xdr:cNvPr id="69" name="Line 69"/>
        <xdr:cNvSpPr>
          <a:spLocks/>
        </xdr:cNvSpPr>
      </xdr:nvSpPr>
      <xdr:spPr>
        <a:xfrm flipV="1">
          <a:off x="3629025" y="14382750"/>
          <a:ext cx="781050" cy="1790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30</xdr:row>
      <xdr:rowOff>247650</xdr:rowOff>
    </xdr:from>
    <xdr:to>
      <xdr:col>6</xdr:col>
      <xdr:colOff>38100</xdr:colOff>
      <xdr:row>30</xdr:row>
      <xdr:rowOff>247650</xdr:rowOff>
    </xdr:to>
    <xdr:sp>
      <xdr:nvSpPr>
        <xdr:cNvPr id="70" name="Line 70"/>
        <xdr:cNvSpPr>
          <a:spLocks/>
        </xdr:cNvSpPr>
      </xdr:nvSpPr>
      <xdr:spPr>
        <a:xfrm>
          <a:off x="3648075" y="16706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31</xdr:row>
      <xdr:rowOff>304800</xdr:rowOff>
    </xdr:from>
    <xdr:to>
      <xdr:col>5</xdr:col>
      <xdr:colOff>762000</xdr:colOff>
      <xdr:row>31</xdr:row>
      <xdr:rowOff>304800</xdr:rowOff>
    </xdr:to>
    <xdr:sp>
      <xdr:nvSpPr>
        <xdr:cNvPr id="71" name="Line 71"/>
        <xdr:cNvSpPr>
          <a:spLocks/>
        </xdr:cNvSpPr>
      </xdr:nvSpPr>
      <xdr:spPr>
        <a:xfrm>
          <a:off x="3648075" y="173545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27</xdr:row>
      <xdr:rowOff>304800</xdr:rowOff>
    </xdr:from>
    <xdr:to>
      <xdr:col>8</xdr:col>
      <xdr:colOff>1104900</xdr:colOff>
      <xdr:row>31</xdr:row>
      <xdr:rowOff>285750</xdr:rowOff>
    </xdr:to>
    <xdr:sp>
      <xdr:nvSpPr>
        <xdr:cNvPr id="72" name="Line 72"/>
        <xdr:cNvSpPr>
          <a:spLocks/>
        </xdr:cNvSpPr>
      </xdr:nvSpPr>
      <xdr:spPr>
        <a:xfrm flipV="1">
          <a:off x="7219950" y="14992350"/>
          <a:ext cx="1085850" cy="2343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247650</xdr:rowOff>
    </xdr:from>
    <xdr:to>
      <xdr:col>8</xdr:col>
      <xdr:colOff>1104900</xdr:colOff>
      <xdr:row>30</xdr:row>
      <xdr:rowOff>285750</xdr:rowOff>
    </xdr:to>
    <xdr:sp>
      <xdr:nvSpPr>
        <xdr:cNvPr id="73" name="Line 73"/>
        <xdr:cNvSpPr>
          <a:spLocks/>
        </xdr:cNvSpPr>
      </xdr:nvSpPr>
      <xdr:spPr>
        <a:xfrm flipV="1">
          <a:off x="7200900" y="10801350"/>
          <a:ext cx="1104900" cy="5943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28</xdr:row>
      <xdr:rowOff>266700</xdr:rowOff>
    </xdr:from>
    <xdr:to>
      <xdr:col>8</xdr:col>
      <xdr:colOff>1123950</xdr:colOff>
      <xdr:row>29</xdr:row>
      <xdr:rowOff>323850</xdr:rowOff>
    </xdr:to>
    <xdr:sp>
      <xdr:nvSpPr>
        <xdr:cNvPr id="74" name="Line 74"/>
        <xdr:cNvSpPr>
          <a:spLocks/>
        </xdr:cNvSpPr>
      </xdr:nvSpPr>
      <xdr:spPr>
        <a:xfrm flipV="1">
          <a:off x="7219950" y="15544800"/>
          <a:ext cx="11049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323850</xdr:rowOff>
    </xdr:from>
    <xdr:to>
      <xdr:col>8</xdr:col>
      <xdr:colOff>1085850</xdr:colOff>
      <xdr:row>28</xdr:row>
      <xdr:rowOff>342900</xdr:rowOff>
    </xdr:to>
    <xdr:sp>
      <xdr:nvSpPr>
        <xdr:cNvPr id="75" name="Line 75"/>
        <xdr:cNvSpPr>
          <a:spLocks/>
        </xdr:cNvSpPr>
      </xdr:nvSpPr>
      <xdr:spPr>
        <a:xfrm flipV="1">
          <a:off x="7200900" y="7924800"/>
          <a:ext cx="1085850" cy="769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22</xdr:row>
      <xdr:rowOff>342900</xdr:rowOff>
    </xdr:from>
    <xdr:to>
      <xdr:col>8</xdr:col>
      <xdr:colOff>1085850</xdr:colOff>
      <xdr:row>27</xdr:row>
      <xdr:rowOff>285750</xdr:rowOff>
    </xdr:to>
    <xdr:sp>
      <xdr:nvSpPr>
        <xdr:cNvPr id="76" name="Line 76"/>
        <xdr:cNvSpPr>
          <a:spLocks/>
        </xdr:cNvSpPr>
      </xdr:nvSpPr>
      <xdr:spPr>
        <a:xfrm flipV="1">
          <a:off x="7239000" y="12077700"/>
          <a:ext cx="1047750" cy="2895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285750</xdr:rowOff>
    </xdr:from>
    <xdr:to>
      <xdr:col>8</xdr:col>
      <xdr:colOff>1104900</xdr:colOff>
      <xdr:row>26</xdr:row>
      <xdr:rowOff>323850</xdr:rowOff>
    </xdr:to>
    <xdr:sp>
      <xdr:nvSpPr>
        <xdr:cNvPr id="77" name="Line 77"/>
        <xdr:cNvSpPr>
          <a:spLocks/>
        </xdr:cNvSpPr>
      </xdr:nvSpPr>
      <xdr:spPr>
        <a:xfrm flipV="1">
          <a:off x="7200900" y="3752850"/>
          <a:ext cx="1104900" cy="1066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247650</xdr:rowOff>
    </xdr:from>
    <xdr:to>
      <xdr:col>9</xdr:col>
      <xdr:colOff>0</xdr:colOff>
      <xdr:row>24</xdr:row>
      <xdr:rowOff>285750</xdr:rowOff>
    </xdr:to>
    <xdr:sp>
      <xdr:nvSpPr>
        <xdr:cNvPr id="78" name="Line 78"/>
        <xdr:cNvSpPr>
          <a:spLocks/>
        </xdr:cNvSpPr>
      </xdr:nvSpPr>
      <xdr:spPr>
        <a:xfrm flipV="1">
          <a:off x="7200900" y="11391900"/>
          <a:ext cx="1152525" cy="1809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23</xdr:row>
      <xdr:rowOff>323850</xdr:rowOff>
    </xdr:from>
    <xdr:to>
      <xdr:col>8</xdr:col>
      <xdr:colOff>1123950</xdr:colOff>
      <xdr:row>31</xdr:row>
      <xdr:rowOff>285750</xdr:rowOff>
    </xdr:to>
    <xdr:sp>
      <xdr:nvSpPr>
        <xdr:cNvPr id="79" name="Line 79"/>
        <xdr:cNvSpPr>
          <a:spLocks/>
        </xdr:cNvSpPr>
      </xdr:nvSpPr>
      <xdr:spPr>
        <a:xfrm>
          <a:off x="7219950" y="12649200"/>
          <a:ext cx="1104900" cy="468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361950</xdr:rowOff>
    </xdr:from>
    <xdr:to>
      <xdr:col>8</xdr:col>
      <xdr:colOff>1143000</xdr:colOff>
      <xdr:row>25</xdr:row>
      <xdr:rowOff>209550</xdr:rowOff>
    </xdr:to>
    <xdr:sp>
      <xdr:nvSpPr>
        <xdr:cNvPr id="80" name="Line 80"/>
        <xdr:cNvSpPr>
          <a:spLocks/>
        </xdr:cNvSpPr>
      </xdr:nvSpPr>
      <xdr:spPr>
        <a:xfrm flipV="1">
          <a:off x="7200900" y="9734550"/>
          <a:ext cx="1143000" cy="398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7</xdr:row>
      <xdr:rowOff>228600</xdr:rowOff>
    </xdr:from>
    <xdr:to>
      <xdr:col>8</xdr:col>
      <xdr:colOff>1085850</xdr:colOff>
      <xdr:row>22</xdr:row>
      <xdr:rowOff>342900</xdr:rowOff>
    </xdr:to>
    <xdr:sp>
      <xdr:nvSpPr>
        <xdr:cNvPr id="81" name="Line 81"/>
        <xdr:cNvSpPr>
          <a:spLocks/>
        </xdr:cNvSpPr>
      </xdr:nvSpPr>
      <xdr:spPr>
        <a:xfrm flipV="1">
          <a:off x="7219950" y="3105150"/>
          <a:ext cx="1066800" cy="897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1143000</xdr:colOff>
      <xdr:row>19</xdr:row>
      <xdr:rowOff>247650</xdr:rowOff>
    </xdr:from>
    <xdr:to>
      <xdr:col>8</xdr:col>
      <xdr:colOff>1104900</xdr:colOff>
      <xdr:row>26</xdr:row>
      <xdr:rowOff>304800</xdr:rowOff>
    </xdr:to>
    <xdr:sp>
      <xdr:nvSpPr>
        <xdr:cNvPr id="82" name="Line 82"/>
        <xdr:cNvSpPr>
          <a:spLocks/>
        </xdr:cNvSpPr>
      </xdr:nvSpPr>
      <xdr:spPr>
        <a:xfrm>
          <a:off x="7191375" y="10210800"/>
          <a:ext cx="1114425" cy="419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342900</xdr:rowOff>
    </xdr:from>
    <xdr:to>
      <xdr:col>8</xdr:col>
      <xdr:colOff>1143000</xdr:colOff>
      <xdr:row>20</xdr:row>
      <xdr:rowOff>323850</xdr:rowOff>
    </xdr:to>
    <xdr:sp>
      <xdr:nvSpPr>
        <xdr:cNvPr id="83" name="Line 83"/>
        <xdr:cNvSpPr>
          <a:spLocks/>
        </xdr:cNvSpPr>
      </xdr:nvSpPr>
      <xdr:spPr>
        <a:xfrm flipV="1">
          <a:off x="7219950" y="4991100"/>
          <a:ext cx="1123950" cy="5886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285750</xdr:rowOff>
    </xdr:from>
    <xdr:to>
      <xdr:col>8</xdr:col>
      <xdr:colOff>1143000</xdr:colOff>
      <xdr:row>18</xdr:row>
      <xdr:rowOff>285750</xdr:rowOff>
    </xdr:to>
    <xdr:sp>
      <xdr:nvSpPr>
        <xdr:cNvPr id="84" name="Line 84"/>
        <xdr:cNvSpPr>
          <a:spLocks/>
        </xdr:cNvSpPr>
      </xdr:nvSpPr>
      <xdr:spPr>
        <a:xfrm flipV="1">
          <a:off x="7200900" y="6115050"/>
          <a:ext cx="1143000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304800</xdr:rowOff>
    </xdr:from>
    <xdr:to>
      <xdr:col>8</xdr:col>
      <xdr:colOff>1143000</xdr:colOff>
      <xdr:row>17</xdr:row>
      <xdr:rowOff>285750</xdr:rowOff>
    </xdr:to>
    <xdr:sp>
      <xdr:nvSpPr>
        <xdr:cNvPr id="85" name="Line 85"/>
        <xdr:cNvSpPr>
          <a:spLocks/>
        </xdr:cNvSpPr>
      </xdr:nvSpPr>
      <xdr:spPr>
        <a:xfrm flipV="1">
          <a:off x="7200900" y="5543550"/>
          <a:ext cx="1143000" cy="3524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285750</xdr:rowOff>
    </xdr:from>
    <xdr:to>
      <xdr:col>8</xdr:col>
      <xdr:colOff>1123950</xdr:colOff>
      <xdr:row>17</xdr:row>
      <xdr:rowOff>285750</xdr:rowOff>
    </xdr:to>
    <xdr:sp>
      <xdr:nvSpPr>
        <xdr:cNvPr id="86" name="Line 86"/>
        <xdr:cNvSpPr>
          <a:spLocks/>
        </xdr:cNvSpPr>
      </xdr:nvSpPr>
      <xdr:spPr>
        <a:xfrm>
          <a:off x="7200900" y="8477250"/>
          <a:ext cx="11239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15</xdr:row>
      <xdr:rowOff>190500</xdr:rowOff>
    </xdr:from>
    <xdr:to>
      <xdr:col>8</xdr:col>
      <xdr:colOff>1123950</xdr:colOff>
      <xdr:row>24</xdr:row>
      <xdr:rowOff>247650</xdr:rowOff>
    </xdr:to>
    <xdr:sp>
      <xdr:nvSpPr>
        <xdr:cNvPr id="87" name="Line 87"/>
        <xdr:cNvSpPr>
          <a:spLocks/>
        </xdr:cNvSpPr>
      </xdr:nvSpPr>
      <xdr:spPr>
        <a:xfrm>
          <a:off x="7219950" y="7791450"/>
          <a:ext cx="1104900" cy="5372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6</xdr:row>
      <xdr:rowOff>266700</xdr:rowOff>
    </xdr:from>
    <xdr:to>
      <xdr:col>8</xdr:col>
      <xdr:colOff>1104900</xdr:colOff>
      <xdr:row>14</xdr:row>
      <xdr:rowOff>542925</xdr:rowOff>
    </xdr:to>
    <xdr:sp>
      <xdr:nvSpPr>
        <xdr:cNvPr id="88" name="Line 88"/>
        <xdr:cNvSpPr>
          <a:spLocks/>
        </xdr:cNvSpPr>
      </xdr:nvSpPr>
      <xdr:spPr>
        <a:xfrm flipV="1">
          <a:off x="7219950" y="2552700"/>
          <a:ext cx="1085850" cy="500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13</xdr:row>
      <xdr:rowOff>304800</xdr:rowOff>
    </xdr:from>
    <xdr:to>
      <xdr:col>8</xdr:col>
      <xdr:colOff>1123950</xdr:colOff>
      <xdr:row>29</xdr:row>
      <xdr:rowOff>342900</xdr:rowOff>
    </xdr:to>
    <xdr:sp>
      <xdr:nvSpPr>
        <xdr:cNvPr id="89" name="Line 89"/>
        <xdr:cNvSpPr>
          <a:spLocks/>
        </xdr:cNvSpPr>
      </xdr:nvSpPr>
      <xdr:spPr>
        <a:xfrm>
          <a:off x="7219950" y="6724650"/>
          <a:ext cx="1104900" cy="9486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1143000</xdr:colOff>
      <xdr:row>12</xdr:row>
      <xdr:rowOff>323850</xdr:rowOff>
    </xdr:from>
    <xdr:to>
      <xdr:col>8</xdr:col>
      <xdr:colOff>1123950</xdr:colOff>
      <xdr:row>16</xdr:row>
      <xdr:rowOff>209550</xdr:rowOff>
    </xdr:to>
    <xdr:sp>
      <xdr:nvSpPr>
        <xdr:cNvPr id="90" name="Line 90"/>
        <xdr:cNvSpPr>
          <a:spLocks/>
        </xdr:cNvSpPr>
      </xdr:nvSpPr>
      <xdr:spPr>
        <a:xfrm>
          <a:off x="7191375" y="6153150"/>
          <a:ext cx="1133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9</xdr:row>
      <xdr:rowOff>323850</xdr:rowOff>
    </xdr:from>
    <xdr:to>
      <xdr:col>8</xdr:col>
      <xdr:colOff>1123950</xdr:colOff>
      <xdr:row>11</xdr:row>
      <xdr:rowOff>285750</xdr:rowOff>
    </xdr:to>
    <xdr:sp>
      <xdr:nvSpPr>
        <xdr:cNvPr id="91" name="Line 91"/>
        <xdr:cNvSpPr>
          <a:spLocks/>
        </xdr:cNvSpPr>
      </xdr:nvSpPr>
      <xdr:spPr>
        <a:xfrm flipV="1">
          <a:off x="7219950" y="4381500"/>
          <a:ext cx="11049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10</xdr:row>
      <xdr:rowOff>285750</xdr:rowOff>
    </xdr:from>
    <xdr:to>
      <xdr:col>8</xdr:col>
      <xdr:colOff>1104900</xdr:colOff>
      <xdr:row>25</xdr:row>
      <xdr:rowOff>209550</xdr:rowOff>
    </xdr:to>
    <xdr:sp>
      <xdr:nvSpPr>
        <xdr:cNvPr id="92" name="Line 92"/>
        <xdr:cNvSpPr>
          <a:spLocks/>
        </xdr:cNvSpPr>
      </xdr:nvSpPr>
      <xdr:spPr>
        <a:xfrm>
          <a:off x="7239000" y="4933950"/>
          <a:ext cx="1066800" cy="878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9</xdr:row>
      <xdr:rowOff>285750</xdr:rowOff>
    </xdr:from>
    <xdr:to>
      <xdr:col>8</xdr:col>
      <xdr:colOff>1104900</xdr:colOff>
      <xdr:row>13</xdr:row>
      <xdr:rowOff>247650</xdr:rowOff>
    </xdr:to>
    <xdr:sp>
      <xdr:nvSpPr>
        <xdr:cNvPr id="93" name="Line 93"/>
        <xdr:cNvSpPr>
          <a:spLocks/>
        </xdr:cNvSpPr>
      </xdr:nvSpPr>
      <xdr:spPr>
        <a:xfrm>
          <a:off x="7239000" y="4343400"/>
          <a:ext cx="1066800" cy="2324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8</xdr:row>
      <xdr:rowOff>266700</xdr:rowOff>
    </xdr:from>
    <xdr:to>
      <xdr:col>8</xdr:col>
      <xdr:colOff>1085850</xdr:colOff>
      <xdr:row>30</xdr:row>
      <xdr:rowOff>171450</xdr:rowOff>
    </xdr:to>
    <xdr:sp>
      <xdr:nvSpPr>
        <xdr:cNvPr id="94" name="Line 94"/>
        <xdr:cNvSpPr>
          <a:spLocks/>
        </xdr:cNvSpPr>
      </xdr:nvSpPr>
      <xdr:spPr>
        <a:xfrm>
          <a:off x="7219950" y="3733800"/>
          <a:ext cx="1066800" cy="12896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1143000</xdr:colOff>
      <xdr:row>7</xdr:row>
      <xdr:rowOff>247650</xdr:rowOff>
    </xdr:from>
    <xdr:to>
      <xdr:col>8</xdr:col>
      <xdr:colOff>1123950</xdr:colOff>
      <xdr:row>14</xdr:row>
      <xdr:rowOff>247650</xdr:rowOff>
    </xdr:to>
    <xdr:sp>
      <xdr:nvSpPr>
        <xdr:cNvPr id="95" name="Line 95"/>
        <xdr:cNvSpPr>
          <a:spLocks/>
        </xdr:cNvSpPr>
      </xdr:nvSpPr>
      <xdr:spPr>
        <a:xfrm>
          <a:off x="7191375" y="3124200"/>
          <a:ext cx="1133475" cy="413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228600</xdr:rowOff>
    </xdr:from>
    <xdr:to>
      <xdr:col>8</xdr:col>
      <xdr:colOff>1123950</xdr:colOff>
      <xdr:row>23</xdr:row>
      <xdr:rowOff>228600</xdr:rowOff>
    </xdr:to>
    <xdr:sp>
      <xdr:nvSpPr>
        <xdr:cNvPr id="96" name="Line 96"/>
        <xdr:cNvSpPr>
          <a:spLocks/>
        </xdr:cNvSpPr>
      </xdr:nvSpPr>
      <xdr:spPr>
        <a:xfrm>
          <a:off x="7239000" y="2514600"/>
          <a:ext cx="1085850" cy="1003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8</xdr:row>
      <xdr:rowOff>266700</xdr:rowOff>
    </xdr:from>
    <xdr:to>
      <xdr:col>11</xdr:col>
      <xdr:colOff>704850</xdr:colOff>
      <xdr:row>8</xdr:row>
      <xdr:rowOff>266700</xdr:rowOff>
    </xdr:to>
    <xdr:sp>
      <xdr:nvSpPr>
        <xdr:cNvPr id="97" name="Line 97"/>
        <xdr:cNvSpPr>
          <a:spLocks/>
        </xdr:cNvSpPr>
      </xdr:nvSpPr>
      <xdr:spPr>
        <a:xfrm>
          <a:off x="11229975" y="373380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1162050</xdr:colOff>
      <xdr:row>9</xdr:row>
      <xdr:rowOff>304800</xdr:rowOff>
    </xdr:from>
    <xdr:to>
      <xdr:col>10</xdr:col>
      <xdr:colOff>1181100</xdr:colOff>
      <xdr:row>9</xdr:row>
      <xdr:rowOff>304800</xdr:rowOff>
    </xdr:to>
    <xdr:sp>
      <xdr:nvSpPr>
        <xdr:cNvPr id="98" name="Line 98"/>
        <xdr:cNvSpPr>
          <a:spLocks/>
        </xdr:cNvSpPr>
      </xdr:nvSpPr>
      <xdr:spPr>
        <a:xfrm flipH="1">
          <a:off x="11163300" y="436245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285750</xdr:rowOff>
    </xdr:from>
    <xdr:to>
      <xdr:col>11</xdr:col>
      <xdr:colOff>666750</xdr:colOff>
      <xdr:row>14</xdr:row>
      <xdr:rowOff>266700</xdr:rowOff>
    </xdr:to>
    <xdr:sp>
      <xdr:nvSpPr>
        <xdr:cNvPr id="99" name="Line 99"/>
        <xdr:cNvSpPr>
          <a:spLocks/>
        </xdr:cNvSpPr>
      </xdr:nvSpPr>
      <xdr:spPr>
        <a:xfrm>
          <a:off x="11229975" y="4343400"/>
          <a:ext cx="647700" cy="2933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247650</xdr:rowOff>
    </xdr:from>
    <xdr:to>
      <xdr:col>11</xdr:col>
      <xdr:colOff>666750</xdr:colOff>
      <xdr:row>10</xdr:row>
      <xdr:rowOff>342900</xdr:rowOff>
    </xdr:to>
    <xdr:sp>
      <xdr:nvSpPr>
        <xdr:cNvPr id="100" name="Line 100"/>
        <xdr:cNvSpPr>
          <a:spLocks/>
        </xdr:cNvSpPr>
      </xdr:nvSpPr>
      <xdr:spPr>
        <a:xfrm flipV="1">
          <a:off x="11249025" y="2533650"/>
          <a:ext cx="628650" cy="2457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57150</xdr:colOff>
      <xdr:row>11</xdr:row>
      <xdr:rowOff>304800</xdr:rowOff>
    </xdr:from>
    <xdr:to>
      <xdr:col>11</xdr:col>
      <xdr:colOff>666750</xdr:colOff>
      <xdr:row>23</xdr:row>
      <xdr:rowOff>228600</xdr:rowOff>
    </xdr:to>
    <xdr:sp>
      <xdr:nvSpPr>
        <xdr:cNvPr id="101" name="Line 101"/>
        <xdr:cNvSpPr>
          <a:spLocks/>
        </xdr:cNvSpPr>
      </xdr:nvSpPr>
      <xdr:spPr>
        <a:xfrm>
          <a:off x="11268075" y="5543550"/>
          <a:ext cx="609600" cy="7010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12</xdr:row>
      <xdr:rowOff>190500</xdr:rowOff>
    </xdr:from>
    <xdr:to>
      <xdr:col>11</xdr:col>
      <xdr:colOff>666750</xdr:colOff>
      <xdr:row>24</xdr:row>
      <xdr:rowOff>285750</xdr:rowOff>
    </xdr:to>
    <xdr:sp>
      <xdr:nvSpPr>
        <xdr:cNvPr id="102" name="Line 102"/>
        <xdr:cNvSpPr>
          <a:spLocks/>
        </xdr:cNvSpPr>
      </xdr:nvSpPr>
      <xdr:spPr>
        <a:xfrm>
          <a:off x="11249025" y="6019800"/>
          <a:ext cx="628650" cy="7181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1181100</xdr:colOff>
      <xdr:row>7</xdr:row>
      <xdr:rowOff>247650</xdr:rowOff>
    </xdr:from>
    <xdr:to>
      <xdr:col>11</xdr:col>
      <xdr:colOff>666750</xdr:colOff>
      <xdr:row>13</xdr:row>
      <xdr:rowOff>342900</xdr:rowOff>
    </xdr:to>
    <xdr:sp>
      <xdr:nvSpPr>
        <xdr:cNvPr id="103" name="Line 103"/>
        <xdr:cNvSpPr>
          <a:spLocks/>
        </xdr:cNvSpPr>
      </xdr:nvSpPr>
      <xdr:spPr>
        <a:xfrm flipV="1">
          <a:off x="11182350" y="3124200"/>
          <a:ext cx="695325" cy="3638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14</xdr:row>
      <xdr:rowOff>323850</xdr:rowOff>
    </xdr:from>
    <xdr:to>
      <xdr:col>11</xdr:col>
      <xdr:colOff>685800</xdr:colOff>
      <xdr:row>26</xdr:row>
      <xdr:rowOff>323850</xdr:rowOff>
    </xdr:to>
    <xdr:sp>
      <xdr:nvSpPr>
        <xdr:cNvPr id="104" name="Line 104"/>
        <xdr:cNvSpPr>
          <a:spLocks/>
        </xdr:cNvSpPr>
      </xdr:nvSpPr>
      <xdr:spPr>
        <a:xfrm>
          <a:off x="11249025" y="7334250"/>
          <a:ext cx="647700" cy="7086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1200150</xdr:colOff>
      <xdr:row>12</xdr:row>
      <xdr:rowOff>285750</xdr:rowOff>
    </xdr:from>
    <xdr:to>
      <xdr:col>11</xdr:col>
      <xdr:colOff>704850</xdr:colOff>
      <xdr:row>15</xdr:row>
      <xdr:rowOff>438150</xdr:rowOff>
    </xdr:to>
    <xdr:sp>
      <xdr:nvSpPr>
        <xdr:cNvPr id="105" name="Line 105"/>
        <xdr:cNvSpPr>
          <a:spLocks/>
        </xdr:cNvSpPr>
      </xdr:nvSpPr>
      <xdr:spPr>
        <a:xfrm flipV="1">
          <a:off x="11201400" y="6115050"/>
          <a:ext cx="714375" cy="1924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16</xdr:row>
      <xdr:rowOff>323850</xdr:rowOff>
    </xdr:from>
    <xdr:to>
      <xdr:col>11</xdr:col>
      <xdr:colOff>704850</xdr:colOff>
      <xdr:row>19</xdr:row>
      <xdr:rowOff>304800</xdr:rowOff>
    </xdr:to>
    <xdr:sp>
      <xdr:nvSpPr>
        <xdr:cNvPr id="106" name="Line 106"/>
        <xdr:cNvSpPr>
          <a:spLocks/>
        </xdr:cNvSpPr>
      </xdr:nvSpPr>
      <xdr:spPr>
        <a:xfrm>
          <a:off x="11229975" y="8515350"/>
          <a:ext cx="685800" cy="1752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15</xdr:row>
      <xdr:rowOff>285750</xdr:rowOff>
    </xdr:from>
    <xdr:to>
      <xdr:col>11</xdr:col>
      <xdr:colOff>666750</xdr:colOff>
      <xdr:row>17</xdr:row>
      <xdr:rowOff>323850</xdr:rowOff>
    </xdr:to>
    <xdr:sp>
      <xdr:nvSpPr>
        <xdr:cNvPr id="107" name="Line 107"/>
        <xdr:cNvSpPr>
          <a:spLocks/>
        </xdr:cNvSpPr>
      </xdr:nvSpPr>
      <xdr:spPr>
        <a:xfrm flipV="1">
          <a:off x="11229975" y="7886700"/>
          <a:ext cx="64770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9</xdr:row>
      <xdr:rowOff>209550</xdr:rowOff>
    </xdr:from>
    <xdr:to>
      <xdr:col>11</xdr:col>
      <xdr:colOff>704850</xdr:colOff>
      <xdr:row>18</xdr:row>
      <xdr:rowOff>304800</xdr:rowOff>
    </xdr:to>
    <xdr:sp>
      <xdr:nvSpPr>
        <xdr:cNvPr id="108" name="Line 108"/>
        <xdr:cNvSpPr>
          <a:spLocks/>
        </xdr:cNvSpPr>
      </xdr:nvSpPr>
      <xdr:spPr>
        <a:xfrm flipV="1">
          <a:off x="11229975" y="4267200"/>
          <a:ext cx="685800" cy="541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11</xdr:row>
      <xdr:rowOff>209550</xdr:rowOff>
    </xdr:from>
    <xdr:to>
      <xdr:col>11</xdr:col>
      <xdr:colOff>704850</xdr:colOff>
      <xdr:row>19</xdr:row>
      <xdr:rowOff>304800</xdr:rowOff>
    </xdr:to>
    <xdr:sp>
      <xdr:nvSpPr>
        <xdr:cNvPr id="109" name="Line 109"/>
        <xdr:cNvSpPr>
          <a:spLocks/>
        </xdr:cNvSpPr>
      </xdr:nvSpPr>
      <xdr:spPr>
        <a:xfrm flipV="1">
          <a:off x="11210925" y="5448300"/>
          <a:ext cx="704850" cy="481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20</xdr:row>
      <xdr:rowOff>247650</xdr:rowOff>
    </xdr:from>
    <xdr:to>
      <xdr:col>11</xdr:col>
      <xdr:colOff>704850</xdr:colOff>
      <xdr:row>25</xdr:row>
      <xdr:rowOff>342900</xdr:rowOff>
    </xdr:to>
    <xdr:sp>
      <xdr:nvSpPr>
        <xdr:cNvPr id="110" name="Line 110"/>
        <xdr:cNvSpPr>
          <a:spLocks/>
        </xdr:cNvSpPr>
      </xdr:nvSpPr>
      <xdr:spPr>
        <a:xfrm>
          <a:off x="11229975" y="10801350"/>
          <a:ext cx="685800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266700</xdr:rowOff>
    </xdr:from>
    <xdr:to>
      <xdr:col>11</xdr:col>
      <xdr:colOff>685800</xdr:colOff>
      <xdr:row>30</xdr:row>
      <xdr:rowOff>247650</xdr:rowOff>
    </xdr:to>
    <xdr:sp>
      <xdr:nvSpPr>
        <xdr:cNvPr id="111" name="Line 111"/>
        <xdr:cNvSpPr>
          <a:spLocks/>
        </xdr:cNvSpPr>
      </xdr:nvSpPr>
      <xdr:spPr>
        <a:xfrm>
          <a:off x="11249025" y="11410950"/>
          <a:ext cx="647700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17</xdr:row>
      <xdr:rowOff>209550</xdr:rowOff>
    </xdr:from>
    <xdr:to>
      <xdr:col>12</xdr:col>
      <xdr:colOff>0</xdr:colOff>
      <xdr:row>22</xdr:row>
      <xdr:rowOff>304800</xdr:rowOff>
    </xdr:to>
    <xdr:sp>
      <xdr:nvSpPr>
        <xdr:cNvPr id="112" name="Line 112"/>
        <xdr:cNvSpPr>
          <a:spLocks/>
        </xdr:cNvSpPr>
      </xdr:nvSpPr>
      <xdr:spPr>
        <a:xfrm flipV="1">
          <a:off x="11210925" y="8991600"/>
          <a:ext cx="714375" cy="3048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1200150</xdr:colOff>
      <xdr:row>20</xdr:row>
      <xdr:rowOff>304800</xdr:rowOff>
    </xdr:from>
    <xdr:to>
      <xdr:col>11</xdr:col>
      <xdr:colOff>666750</xdr:colOff>
      <xdr:row>23</xdr:row>
      <xdr:rowOff>361950</xdr:rowOff>
    </xdr:to>
    <xdr:sp>
      <xdr:nvSpPr>
        <xdr:cNvPr id="113" name="Line 113"/>
        <xdr:cNvSpPr>
          <a:spLocks/>
        </xdr:cNvSpPr>
      </xdr:nvSpPr>
      <xdr:spPr>
        <a:xfrm flipV="1">
          <a:off x="11201400" y="10858500"/>
          <a:ext cx="676275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228600</xdr:rowOff>
    </xdr:from>
    <xdr:to>
      <xdr:col>11</xdr:col>
      <xdr:colOff>704850</xdr:colOff>
      <xdr:row>24</xdr:row>
      <xdr:rowOff>304800</xdr:rowOff>
    </xdr:to>
    <xdr:sp>
      <xdr:nvSpPr>
        <xdr:cNvPr id="114" name="Line 114"/>
        <xdr:cNvSpPr>
          <a:spLocks/>
        </xdr:cNvSpPr>
      </xdr:nvSpPr>
      <xdr:spPr>
        <a:xfrm flipV="1">
          <a:off x="11210925" y="9601200"/>
          <a:ext cx="704850" cy="3619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25</xdr:row>
      <xdr:rowOff>304800</xdr:rowOff>
    </xdr:from>
    <xdr:to>
      <xdr:col>11</xdr:col>
      <xdr:colOff>666750</xdr:colOff>
      <xdr:row>29</xdr:row>
      <xdr:rowOff>209550</xdr:rowOff>
    </xdr:to>
    <xdr:sp>
      <xdr:nvSpPr>
        <xdr:cNvPr id="115" name="Line 115"/>
        <xdr:cNvSpPr>
          <a:spLocks/>
        </xdr:cNvSpPr>
      </xdr:nvSpPr>
      <xdr:spPr>
        <a:xfrm>
          <a:off x="11229975" y="13811250"/>
          <a:ext cx="647700" cy="2266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1181100</xdr:colOff>
      <xdr:row>21</xdr:row>
      <xdr:rowOff>247650</xdr:rowOff>
    </xdr:from>
    <xdr:to>
      <xdr:col>11</xdr:col>
      <xdr:colOff>685800</xdr:colOff>
      <xdr:row>26</xdr:row>
      <xdr:rowOff>323850</xdr:rowOff>
    </xdr:to>
    <xdr:sp>
      <xdr:nvSpPr>
        <xdr:cNvPr id="116" name="Line 116"/>
        <xdr:cNvSpPr>
          <a:spLocks/>
        </xdr:cNvSpPr>
      </xdr:nvSpPr>
      <xdr:spPr>
        <a:xfrm flipV="1">
          <a:off x="11182350" y="11391900"/>
          <a:ext cx="714375" cy="3028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13</xdr:row>
      <xdr:rowOff>228600</xdr:rowOff>
    </xdr:from>
    <xdr:to>
      <xdr:col>11</xdr:col>
      <xdr:colOff>704850</xdr:colOff>
      <xdr:row>27</xdr:row>
      <xdr:rowOff>304800</xdr:rowOff>
    </xdr:to>
    <xdr:sp>
      <xdr:nvSpPr>
        <xdr:cNvPr id="117" name="Line 117"/>
        <xdr:cNvSpPr>
          <a:spLocks/>
        </xdr:cNvSpPr>
      </xdr:nvSpPr>
      <xdr:spPr>
        <a:xfrm flipV="1">
          <a:off x="11229975" y="6648450"/>
          <a:ext cx="685800" cy="834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27</xdr:row>
      <xdr:rowOff>342900</xdr:rowOff>
    </xdr:from>
    <xdr:to>
      <xdr:col>11</xdr:col>
      <xdr:colOff>666750</xdr:colOff>
      <xdr:row>28</xdr:row>
      <xdr:rowOff>304800</xdr:rowOff>
    </xdr:to>
    <xdr:sp>
      <xdr:nvSpPr>
        <xdr:cNvPr id="118" name="Line 118"/>
        <xdr:cNvSpPr>
          <a:spLocks/>
        </xdr:cNvSpPr>
      </xdr:nvSpPr>
      <xdr:spPr>
        <a:xfrm flipV="1">
          <a:off x="11229975" y="15030450"/>
          <a:ext cx="6477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285750</xdr:rowOff>
    </xdr:from>
    <xdr:to>
      <xdr:col>11</xdr:col>
      <xdr:colOff>704850</xdr:colOff>
      <xdr:row>29</xdr:row>
      <xdr:rowOff>342900</xdr:rowOff>
    </xdr:to>
    <xdr:sp>
      <xdr:nvSpPr>
        <xdr:cNvPr id="119" name="Line 119"/>
        <xdr:cNvSpPr>
          <a:spLocks/>
        </xdr:cNvSpPr>
      </xdr:nvSpPr>
      <xdr:spPr>
        <a:xfrm flipV="1">
          <a:off x="11210925" y="15563850"/>
          <a:ext cx="7048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1200150</xdr:colOff>
      <xdr:row>30</xdr:row>
      <xdr:rowOff>323850</xdr:rowOff>
    </xdr:from>
    <xdr:to>
      <xdr:col>11</xdr:col>
      <xdr:colOff>685800</xdr:colOff>
      <xdr:row>31</xdr:row>
      <xdr:rowOff>304800</xdr:rowOff>
    </xdr:to>
    <xdr:sp>
      <xdr:nvSpPr>
        <xdr:cNvPr id="120" name="Line 120"/>
        <xdr:cNvSpPr>
          <a:spLocks/>
        </xdr:cNvSpPr>
      </xdr:nvSpPr>
      <xdr:spPr>
        <a:xfrm>
          <a:off x="11201400" y="16783050"/>
          <a:ext cx="69532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285750</xdr:rowOff>
    </xdr:from>
    <xdr:to>
      <xdr:col>11</xdr:col>
      <xdr:colOff>685800</xdr:colOff>
      <xdr:row>31</xdr:row>
      <xdr:rowOff>285750</xdr:rowOff>
    </xdr:to>
    <xdr:sp>
      <xdr:nvSpPr>
        <xdr:cNvPr id="121" name="Line 121"/>
        <xdr:cNvSpPr>
          <a:spLocks/>
        </xdr:cNvSpPr>
      </xdr:nvSpPr>
      <xdr:spPr>
        <a:xfrm flipV="1">
          <a:off x="11210925" y="12020550"/>
          <a:ext cx="685800" cy="531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</xdr:colOff>
      <xdr:row>6</xdr:row>
      <xdr:rowOff>285750</xdr:rowOff>
    </xdr:from>
    <xdr:to>
      <xdr:col>11</xdr:col>
      <xdr:colOff>666750</xdr:colOff>
      <xdr:row>10</xdr:row>
      <xdr:rowOff>342900</xdr:rowOff>
    </xdr:to>
    <xdr:sp>
      <xdr:nvSpPr>
        <xdr:cNvPr id="122" name="Line 122"/>
        <xdr:cNvSpPr>
          <a:spLocks/>
        </xdr:cNvSpPr>
      </xdr:nvSpPr>
      <xdr:spPr>
        <a:xfrm>
          <a:off x="11249025" y="2571750"/>
          <a:ext cx="628650" cy="2419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7</xdr:row>
      <xdr:rowOff>342900</xdr:rowOff>
    </xdr:from>
    <xdr:to>
      <xdr:col>11</xdr:col>
      <xdr:colOff>685800</xdr:colOff>
      <xdr:row>16</xdr:row>
      <xdr:rowOff>323850</xdr:rowOff>
    </xdr:to>
    <xdr:sp>
      <xdr:nvSpPr>
        <xdr:cNvPr id="123" name="Line 123"/>
        <xdr:cNvSpPr>
          <a:spLocks/>
        </xdr:cNvSpPr>
      </xdr:nvSpPr>
      <xdr:spPr>
        <a:xfrm>
          <a:off x="11229975" y="3219450"/>
          <a:ext cx="666750" cy="529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0</xdr:rowOff>
    </xdr:from>
    <xdr:to>
      <xdr:col>0</xdr:col>
      <xdr:colOff>0</xdr:colOff>
      <xdr:row>52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9394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46</xdr:row>
      <xdr:rowOff>0</xdr:rowOff>
    </xdr:from>
    <xdr:to>
      <xdr:col>0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0918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0</xdr:rowOff>
    </xdr:from>
    <xdr:to>
      <xdr:col>0</xdr:col>
      <xdr:colOff>0</xdr:colOff>
      <xdr:row>45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28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0</xdr:col>
      <xdr:colOff>0</xdr:colOff>
      <xdr:row>56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6098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90525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38100</xdr:rowOff>
    </xdr:from>
    <xdr:to>
      <xdr:col>0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72427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0</xdr:rowOff>
    </xdr:from>
    <xdr:to>
      <xdr:col>0</xdr:col>
      <xdr:colOff>0</xdr:colOff>
      <xdr:row>51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7393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0</xdr:rowOff>
    </xdr:from>
    <xdr:to>
      <xdr:col>0</xdr:col>
      <xdr:colOff>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155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0</xdr:col>
      <xdr:colOff>0</xdr:colOff>
      <xdr:row>61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5688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0</xdr:col>
      <xdr:colOff>0</xdr:colOff>
      <xdr:row>74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2824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D74"/>
  <sheetViews>
    <sheetView view="pageBreakPreview" zoomScale="45" zoomScaleNormal="75" zoomScaleSheetLayoutView="45" workbookViewId="0" topLeftCell="A2">
      <selection activeCell="A2" sqref="A2"/>
    </sheetView>
  </sheetViews>
  <sheetFormatPr defaultColWidth="9.00390625" defaultRowHeight="13.5"/>
  <cols>
    <col min="1" max="1" width="11.875" style="1" customWidth="1"/>
    <col min="2" max="2" width="42.00390625" style="1" customWidth="1"/>
    <col min="3" max="3" width="18.625" style="1" customWidth="1"/>
    <col min="4" max="4" width="16.625" style="1" customWidth="1"/>
    <col min="5" max="5" width="17.125" style="1" customWidth="1"/>
    <col min="6" max="6" width="14.875" style="1" customWidth="1"/>
    <col min="7" max="7" width="14.375" style="1" customWidth="1"/>
    <col min="8" max="8" width="15.375" style="1" customWidth="1"/>
    <col min="9" max="9" width="15.625" style="1" customWidth="1"/>
    <col min="10" max="10" width="27.875" style="1" customWidth="1"/>
    <col min="11" max="11" width="17.125" style="1" customWidth="1"/>
    <col min="12" max="12" width="19.625" style="1" customWidth="1"/>
    <col min="13" max="13" width="16.625" style="1" customWidth="1"/>
    <col min="14" max="16384" width="9.00390625" style="1" customWidth="1"/>
  </cols>
  <sheetData>
    <row r="1" ht="7.5" customHeight="1" hidden="1" thickBot="1"/>
    <row r="2" spans="1:13" ht="42.75" customHeight="1">
      <c r="A2" s="635"/>
      <c r="B2" s="1391" t="s">
        <v>556</v>
      </c>
      <c r="C2" s="1392" t="s">
        <v>1136</v>
      </c>
      <c r="D2" s="1392"/>
      <c r="E2" s="1392"/>
      <c r="F2" s="1392"/>
      <c r="G2" s="1392"/>
      <c r="H2" s="1392"/>
      <c r="I2" s="1392"/>
      <c r="J2" s="1392"/>
      <c r="K2" s="1223" t="s">
        <v>1083</v>
      </c>
      <c r="L2" s="1223"/>
      <c r="M2" s="1223"/>
    </row>
    <row r="3" spans="1:13" s="166" customFormat="1" ht="39.75" customHeight="1">
      <c r="A3" s="635"/>
      <c r="B3" s="1391"/>
      <c r="C3" s="1392"/>
      <c r="D3" s="1392"/>
      <c r="E3" s="1392"/>
      <c r="F3" s="1392"/>
      <c r="G3" s="1392"/>
      <c r="H3" s="1392"/>
      <c r="I3" s="1392"/>
      <c r="J3" s="1392"/>
      <c r="K3" s="1401" t="s">
        <v>1084</v>
      </c>
      <c r="L3" s="1401"/>
      <c r="M3" s="1401"/>
    </row>
    <row r="4" spans="1:13" s="166" customFormat="1" ht="30" customHeight="1" thickBot="1">
      <c r="A4" s="636"/>
      <c r="B4" s="636"/>
      <c r="C4" s="1393" t="s">
        <v>1085</v>
      </c>
      <c r="D4" s="1393"/>
      <c r="E4" s="1393"/>
      <c r="F4" s="1393"/>
      <c r="G4" s="1393"/>
      <c r="H4" s="1393"/>
      <c r="I4" s="1393"/>
      <c r="J4" s="1393"/>
      <c r="K4" s="1352" t="s">
        <v>1086</v>
      </c>
      <c r="L4" s="1352"/>
      <c r="M4" s="1352"/>
    </row>
    <row r="5" spans="1:13" s="166" customFormat="1" ht="27" customHeight="1" thickTop="1">
      <c r="A5" s="637" t="s">
        <v>485</v>
      </c>
      <c r="B5" s="1409" t="s">
        <v>492</v>
      </c>
      <c r="C5" s="1409" t="s">
        <v>493</v>
      </c>
      <c r="D5" s="1409" t="s">
        <v>562</v>
      </c>
      <c r="E5" s="1411" t="s">
        <v>563</v>
      </c>
      <c r="F5" s="1403" t="s">
        <v>466</v>
      </c>
      <c r="G5" s="1405" t="s">
        <v>1043</v>
      </c>
      <c r="H5" s="1405"/>
      <c r="I5" s="1405"/>
      <c r="J5" s="1399" t="s">
        <v>1044</v>
      </c>
      <c r="K5" s="1397" t="s">
        <v>207</v>
      </c>
      <c r="L5" s="1403" t="s">
        <v>1087</v>
      </c>
      <c r="M5" s="1406"/>
    </row>
    <row r="6" spans="1:13" s="166" customFormat="1" ht="22.5" customHeight="1" thickBot="1">
      <c r="A6" s="638" t="s">
        <v>468</v>
      </c>
      <c r="B6" s="1410"/>
      <c r="C6" s="1410"/>
      <c r="D6" s="1410"/>
      <c r="E6" s="1412"/>
      <c r="F6" s="1404"/>
      <c r="G6" s="639" t="s">
        <v>488</v>
      </c>
      <c r="H6" s="639" t="s">
        <v>489</v>
      </c>
      <c r="I6" s="639" t="s">
        <v>490</v>
      </c>
      <c r="J6" s="1400"/>
      <c r="K6" s="1398"/>
      <c r="L6" s="640" t="s">
        <v>207</v>
      </c>
      <c r="M6" s="641" t="s">
        <v>468</v>
      </c>
    </row>
    <row r="7" spans="1:30" s="166" customFormat="1" ht="30.75" customHeight="1">
      <c r="A7" s="642">
        <v>1</v>
      </c>
      <c r="B7" s="643" t="s">
        <v>1137</v>
      </c>
      <c r="C7" s="644" t="s">
        <v>1138</v>
      </c>
      <c r="D7" s="645" t="s">
        <v>215</v>
      </c>
      <c r="E7" s="646">
        <v>0.68</v>
      </c>
      <c r="F7" s="647">
        <v>7</v>
      </c>
      <c r="G7" s="648">
        <v>2</v>
      </c>
      <c r="H7" s="648">
        <v>26</v>
      </c>
      <c r="I7" s="648">
        <v>28</v>
      </c>
      <c r="J7" s="649">
        <f aca="true" t="shared" si="0" ref="J7:J38">(G7*3600+H7*60+I7)*E7</f>
        <v>5975.84</v>
      </c>
      <c r="K7" s="650">
        <v>100</v>
      </c>
      <c r="L7" s="651">
        <v>100</v>
      </c>
      <c r="M7" s="652">
        <v>50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1:28" s="166" customFormat="1" ht="30.75" customHeight="1">
      <c r="A8" s="653">
        <v>2</v>
      </c>
      <c r="B8" s="654" t="s">
        <v>590</v>
      </c>
      <c r="C8" s="655" t="s">
        <v>591</v>
      </c>
      <c r="D8" s="656" t="s">
        <v>216</v>
      </c>
      <c r="E8" s="657">
        <v>0.71</v>
      </c>
      <c r="F8" s="658">
        <v>5</v>
      </c>
      <c r="G8" s="659">
        <v>2</v>
      </c>
      <c r="H8" s="659">
        <v>25</v>
      </c>
      <c r="I8" s="659">
        <v>45</v>
      </c>
      <c r="J8" s="660">
        <f t="shared" si="0"/>
        <v>6208.95</v>
      </c>
      <c r="K8" s="661">
        <v>99</v>
      </c>
      <c r="L8" s="662">
        <v>516</v>
      </c>
      <c r="M8" s="663">
        <v>26</v>
      </c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</row>
    <row r="9" spans="1:28" s="166" customFormat="1" ht="30.75" customHeight="1">
      <c r="A9" s="653">
        <v>3</v>
      </c>
      <c r="B9" s="654" t="s">
        <v>208</v>
      </c>
      <c r="C9" s="655" t="s">
        <v>575</v>
      </c>
      <c r="D9" s="656" t="s">
        <v>215</v>
      </c>
      <c r="E9" s="657">
        <v>0.75</v>
      </c>
      <c r="F9" s="658">
        <v>3</v>
      </c>
      <c r="G9" s="659">
        <v>2</v>
      </c>
      <c r="H9" s="659">
        <v>18</v>
      </c>
      <c r="I9" s="659">
        <v>7</v>
      </c>
      <c r="J9" s="660">
        <f t="shared" si="0"/>
        <v>6215.25</v>
      </c>
      <c r="K9" s="661">
        <v>98</v>
      </c>
      <c r="L9" s="662">
        <v>717</v>
      </c>
      <c r="M9" s="663">
        <v>1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</row>
    <row r="10" spans="1:28" s="166" customFormat="1" ht="30.75" customHeight="1">
      <c r="A10" s="653">
        <v>4</v>
      </c>
      <c r="B10" s="654" t="s">
        <v>649</v>
      </c>
      <c r="C10" s="655" t="s">
        <v>779</v>
      </c>
      <c r="D10" s="656" t="s">
        <v>215</v>
      </c>
      <c r="E10" s="657">
        <v>0.76</v>
      </c>
      <c r="F10" s="658">
        <v>2</v>
      </c>
      <c r="G10" s="659">
        <v>2</v>
      </c>
      <c r="H10" s="659">
        <v>17</v>
      </c>
      <c r="I10" s="659">
        <v>37</v>
      </c>
      <c r="J10" s="660">
        <f t="shared" si="0"/>
        <v>6275.32</v>
      </c>
      <c r="K10" s="661">
        <v>97</v>
      </c>
      <c r="L10" s="662">
        <v>670</v>
      </c>
      <c r="M10" s="663">
        <v>5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</row>
    <row r="11" spans="1:28" s="166" customFormat="1" ht="30.75" customHeight="1">
      <c r="A11" s="653">
        <v>5</v>
      </c>
      <c r="B11" s="654" t="s">
        <v>659</v>
      </c>
      <c r="C11" s="655" t="s">
        <v>585</v>
      </c>
      <c r="D11" s="656" t="s">
        <v>218</v>
      </c>
      <c r="E11" s="664">
        <v>0.71</v>
      </c>
      <c r="F11" s="658">
        <v>9</v>
      </c>
      <c r="G11" s="659">
        <v>2</v>
      </c>
      <c r="H11" s="659">
        <v>27</v>
      </c>
      <c r="I11" s="659">
        <v>46</v>
      </c>
      <c r="J11" s="660">
        <f t="shared" si="0"/>
        <v>6294.86</v>
      </c>
      <c r="K11" s="661">
        <v>96</v>
      </c>
      <c r="L11" s="662">
        <v>392</v>
      </c>
      <c r="M11" s="663">
        <v>33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</row>
    <row r="12" spans="1:13" s="166" customFormat="1" ht="30.75" customHeight="1">
      <c r="A12" s="653">
        <v>6</v>
      </c>
      <c r="B12" s="654" t="s">
        <v>1139</v>
      </c>
      <c r="C12" s="655" t="s">
        <v>1140</v>
      </c>
      <c r="D12" s="656" t="s">
        <v>1141</v>
      </c>
      <c r="E12" s="657">
        <v>0.8</v>
      </c>
      <c r="F12" s="658">
        <v>1</v>
      </c>
      <c r="G12" s="659">
        <v>2</v>
      </c>
      <c r="H12" s="659">
        <v>11</v>
      </c>
      <c r="I12" s="659">
        <v>37</v>
      </c>
      <c r="J12" s="660">
        <f t="shared" si="0"/>
        <v>6317.6</v>
      </c>
      <c r="K12" s="661">
        <v>95</v>
      </c>
      <c r="L12" s="662">
        <v>710</v>
      </c>
      <c r="M12" s="663">
        <v>2</v>
      </c>
    </row>
    <row r="13" spans="1:30" s="166" customFormat="1" ht="30.75" customHeight="1">
      <c r="A13" s="653">
        <v>7</v>
      </c>
      <c r="B13" s="665" t="s">
        <v>1142</v>
      </c>
      <c r="C13" s="666" t="s">
        <v>1143</v>
      </c>
      <c r="D13" s="656" t="s">
        <v>889</v>
      </c>
      <c r="E13" s="657">
        <v>0.65</v>
      </c>
      <c r="F13" s="658">
        <v>20</v>
      </c>
      <c r="G13" s="659">
        <v>2</v>
      </c>
      <c r="H13" s="659">
        <v>42</v>
      </c>
      <c r="I13" s="659">
        <v>16</v>
      </c>
      <c r="J13" s="660">
        <f t="shared" si="0"/>
        <v>6328.400000000001</v>
      </c>
      <c r="K13" s="661">
        <v>94</v>
      </c>
      <c r="L13" s="662" t="s">
        <v>799</v>
      </c>
      <c r="M13" s="663" t="s">
        <v>799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</row>
    <row r="14" spans="1:30" s="166" customFormat="1" ht="30.75" customHeight="1">
      <c r="A14" s="653">
        <v>8</v>
      </c>
      <c r="B14" s="665" t="s">
        <v>1144</v>
      </c>
      <c r="C14" s="666" t="s">
        <v>626</v>
      </c>
      <c r="D14" s="656" t="s">
        <v>215</v>
      </c>
      <c r="E14" s="657">
        <v>0.64</v>
      </c>
      <c r="F14" s="658">
        <v>24</v>
      </c>
      <c r="G14" s="659">
        <v>2</v>
      </c>
      <c r="H14" s="659">
        <v>46</v>
      </c>
      <c r="I14" s="659">
        <v>29</v>
      </c>
      <c r="J14" s="660">
        <f t="shared" si="0"/>
        <v>6392.96</v>
      </c>
      <c r="K14" s="661">
        <v>93</v>
      </c>
      <c r="L14" s="662">
        <v>241</v>
      </c>
      <c r="M14" s="663">
        <v>41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</row>
    <row r="15" spans="1:28" s="166" customFormat="1" ht="30.75" customHeight="1">
      <c r="A15" s="653">
        <v>9</v>
      </c>
      <c r="B15" s="654" t="s">
        <v>577</v>
      </c>
      <c r="C15" s="655" t="s">
        <v>578</v>
      </c>
      <c r="D15" s="656" t="s">
        <v>579</v>
      </c>
      <c r="E15" s="657">
        <v>0.76</v>
      </c>
      <c r="F15" s="658">
        <v>4</v>
      </c>
      <c r="G15" s="659">
        <v>2</v>
      </c>
      <c r="H15" s="659">
        <v>20</v>
      </c>
      <c r="I15" s="659">
        <v>15</v>
      </c>
      <c r="J15" s="660">
        <f t="shared" si="0"/>
        <v>6395.4</v>
      </c>
      <c r="K15" s="661">
        <v>92</v>
      </c>
      <c r="L15" s="662">
        <v>669</v>
      </c>
      <c r="M15" s="663">
        <v>6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</row>
    <row r="16" spans="1:28" s="166" customFormat="1" ht="30.75" customHeight="1">
      <c r="A16" s="653">
        <v>10</v>
      </c>
      <c r="B16" s="654" t="s">
        <v>605</v>
      </c>
      <c r="C16" s="655" t="s">
        <v>606</v>
      </c>
      <c r="D16" s="656" t="s">
        <v>215</v>
      </c>
      <c r="E16" s="657">
        <v>0.71</v>
      </c>
      <c r="F16" s="658">
        <v>12</v>
      </c>
      <c r="G16" s="659">
        <v>2</v>
      </c>
      <c r="H16" s="659">
        <v>30</v>
      </c>
      <c r="I16" s="659">
        <v>43</v>
      </c>
      <c r="J16" s="660">
        <f t="shared" si="0"/>
        <v>6420.53</v>
      </c>
      <c r="K16" s="661">
        <v>91</v>
      </c>
      <c r="L16" s="662">
        <v>572</v>
      </c>
      <c r="M16" s="663">
        <v>19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</row>
    <row r="17" spans="1:28" s="166" customFormat="1" ht="30.75" customHeight="1">
      <c r="A17" s="653">
        <v>11</v>
      </c>
      <c r="B17" s="654" t="s">
        <v>608</v>
      </c>
      <c r="C17" s="655" t="s">
        <v>609</v>
      </c>
      <c r="D17" s="656" t="s">
        <v>603</v>
      </c>
      <c r="E17" s="657">
        <v>0.71</v>
      </c>
      <c r="F17" s="658">
        <v>15</v>
      </c>
      <c r="G17" s="659">
        <v>2</v>
      </c>
      <c r="H17" s="659">
        <v>33</v>
      </c>
      <c r="I17" s="659">
        <v>16</v>
      </c>
      <c r="J17" s="660">
        <f t="shared" si="0"/>
        <v>6529.16</v>
      </c>
      <c r="K17" s="661">
        <v>90</v>
      </c>
      <c r="L17" s="662">
        <v>665</v>
      </c>
      <c r="M17" s="663">
        <v>7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</row>
    <row r="18" spans="1:26" s="166" customFormat="1" ht="30.75" customHeight="1">
      <c r="A18" s="653">
        <v>12</v>
      </c>
      <c r="B18" s="654" t="s">
        <v>795</v>
      </c>
      <c r="C18" s="655" t="s">
        <v>796</v>
      </c>
      <c r="D18" s="656" t="s">
        <v>218</v>
      </c>
      <c r="E18" s="657">
        <v>0.7</v>
      </c>
      <c r="F18" s="658">
        <v>19</v>
      </c>
      <c r="G18" s="659">
        <v>2</v>
      </c>
      <c r="H18" s="659">
        <v>38</v>
      </c>
      <c r="I18" s="659">
        <v>12</v>
      </c>
      <c r="J18" s="660">
        <f t="shared" si="0"/>
        <v>6644.4</v>
      </c>
      <c r="K18" s="661">
        <v>89</v>
      </c>
      <c r="L18" s="662">
        <v>433</v>
      </c>
      <c r="M18" s="663">
        <v>30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</row>
    <row r="19" spans="1:13" ht="30.75" customHeight="1">
      <c r="A19" s="653">
        <v>13</v>
      </c>
      <c r="B19" s="665" t="s">
        <v>742</v>
      </c>
      <c r="C19" s="667" t="s">
        <v>743</v>
      </c>
      <c r="D19" s="656" t="s">
        <v>215</v>
      </c>
      <c r="E19" s="657">
        <v>0.74</v>
      </c>
      <c r="F19" s="658">
        <v>11</v>
      </c>
      <c r="G19" s="659">
        <v>2</v>
      </c>
      <c r="H19" s="659">
        <v>30</v>
      </c>
      <c r="I19" s="659">
        <v>12</v>
      </c>
      <c r="J19" s="660">
        <f t="shared" si="0"/>
        <v>6668.88</v>
      </c>
      <c r="K19" s="661">
        <v>88</v>
      </c>
      <c r="L19" s="662">
        <v>622</v>
      </c>
      <c r="M19" s="663">
        <v>15</v>
      </c>
    </row>
    <row r="20" spans="1:13" ht="30.75" customHeight="1">
      <c r="A20" s="653">
        <v>14</v>
      </c>
      <c r="B20" s="665" t="s">
        <v>1145</v>
      </c>
      <c r="C20" s="666" t="s">
        <v>1146</v>
      </c>
      <c r="D20" s="656" t="s">
        <v>216</v>
      </c>
      <c r="E20" s="657">
        <v>0.71</v>
      </c>
      <c r="F20" s="658">
        <v>18</v>
      </c>
      <c r="G20" s="659">
        <v>2</v>
      </c>
      <c r="H20" s="659">
        <v>36</v>
      </c>
      <c r="I20" s="659">
        <v>54</v>
      </c>
      <c r="J20" s="660">
        <f t="shared" si="0"/>
        <v>6683.94</v>
      </c>
      <c r="K20" s="661">
        <v>87</v>
      </c>
      <c r="L20" s="662">
        <v>87</v>
      </c>
      <c r="M20" s="663">
        <v>52</v>
      </c>
    </row>
    <row r="21" spans="1:28" s="166" customFormat="1" ht="30.75" customHeight="1">
      <c r="A21" s="653">
        <v>15</v>
      </c>
      <c r="B21" s="654" t="s">
        <v>597</v>
      </c>
      <c r="C21" s="655" t="s">
        <v>754</v>
      </c>
      <c r="D21" s="656" t="s">
        <v>216</v>
      </c>
      <c r="E21" s="657">
        <v>0.76</v>
      </c>
      <c r="F21" s="658">
        <v>8</v>
      </c>
      <c r="G21" s="659">
        <v>2</v>
      </c>
      <c r="H21" s="659">
        <v>26</v>
      </c>
      <c r="I21" s="659">
        <v>57</v>
      </c>
      <c r="J21" s="660">
        <f t="shared" si="0"/>
        <v>6700.92</v>
      </c>
      <c r="K21" s="661">
        <v>86</v>
      </c>
      <c r="L21" s="662">
        <v>659</v>
      </c>
      <c r="M21" s="663">
        <v>9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</row>
    <row r="22" spans="1:28" s="166" customFormat="1" ht="30.75" customHeight="1">
      <c r="A22" s="653">
        <v>16</v>
      </c>
      <c r="B22" s="654" t="s">
        <v>1056</v>
      </c>
      <c r="C22" s="655" t="s">
        <v>1014</v>
      </c>
      <c r="D22" s="656" t="s">
        <v>645</v>
      </c>
      <c r="E22" s="657">
        <v>0.73</v>
      </c>
      <c r="F22" s="658">
        <v>16</v>
      </c>
      <c r="G22" s="659">
        <v>2</v>
      </c>
      <c r="H22" s="659">
        <v>33</v>
      </c>
      <c r="I22" s="659">
        <v>23</v>
      </c>
      <c r="J22" s="660">
        <f t="shared" si="0"/>
        <v>6718.19</v>
      </c>
      <c r="K22" s="661">
        <v>85</v>
      </c>
      <c r="L22" s="662">
        <v>676</v>
      </c>
      <c r="M22" s="663">
        <v>3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</row>
    <row r="23" spans="1:28" s="166" customFormat="1" ht="30.75" customHeight="1">
      <c r="A23" s="653">
        <v>17</v>
      </c>
      <c r="B23" s="654" t="s">
        <v>921</v>
      </c>
      <c r="C23" s="655" t="s">
        <v>922</v>
      </c>
      <c r="D23" s="656" t="s">
        <v>215</v>
      </c>
      <c r="E23" s="664">
        <v>0.69</v>
      </c>
      <c r="F23" s="658">
        <v>22</v>
      </c>
      <c r="G23" s="659">
        <v>2</v>
      </c>
      <c r="H23" s="659">
        <v>43</v>
      </c>
      <c r="I23" s="659">
        <v>31</v>
      </c>
      <c r="J23" s="660">
        <f t="shared" si="0"/>
        <v>6769.589999999999</v>
      </c>
      <c r="K23" s="661">
        <v>84</v>
      </c>
      <c r="L23" s="662">
        <v>519</v>
      </c>
      <c r="M23" s="663">
        <v>24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</row>
    <row r="24" spans="1:28" s="166" customFormat="1" ht="30.75" customHeight="1">
      <c r="A24" s="653">
        <v>18</v>
      </c>
      <c r="B24" s="654" t="s">
        <v>576</v>
      </c>
      <c r="C24" s="655" t="s">
        <v>784</v>
      </c>
      <c r="D24" s="656" t="s">
        <v>785</v>
      </c>
      <c r="E24" s="668">
        <v>0.68</v>
      </c>
      <c r="F24" s="658">
        <v>25</v>
      </c>
      <c r="G24" s="659">
        <v>2</v>
      </c>
      <c r="H24" s="659">
        <v>46</v>
      </c>
      <c r="I24" s="659">
        <v>46</v>
      </c>
      <c r="J24" s="660">
        <f t="shared" si="0"/>
        <v>6804.080000000001</v>
      </c>
      <c r="K24" s="661">
        <v>83</v>
      </c>
      <c r="L24" s="662">
        <v>665</v>
      </c>
      <c r="M24" s="663">
        <v>8</v>
      </c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</row>
    <row r="25" spans="1:30" s="166" customFormat="1" ht="30.75" customHeight="1">
      <c r="A25" s="653">
        <v>19</v>
      </c>
      <c r="B25" s="665" t="s">
        <v>944</v>
      </c>
      <c r="C25" s="666" t="s">
        <v>945</v>
      </c>
      <c r="D25" s="656" t="s">
        <v>946</v>
      </c>
      <c r="E25" s="657">
        <v>0.78</v>
      </c>
      <c r="F25" s="658">
        <v>6</v>
      </c>
      <c r="G25" s="659">
        <v>2</v>
      </c>
      <c r="H25" s="659">
        <v>25</v>
      </c>
      <c r="I25" s="659">
        <v>47</v>
      </c>
      <c r="J25" s="660">
        <f t="shared" si="0"/>
        <v>6822.66</v>
      </c>
      <c r="K25" s="661">
        <v>82</v>
      </c>
      <c r="L25" s="662" t="s">
        <v>723</v>
      </c>
      <c r="M25" s="663" t="s">
        <v>723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</row>
    <row r="26" spans="1:26" s="166" customFormat="1" ht="30.75" customHeight="1">
      <c r="A26" s="653">
        <v>20</v>
      </c>
      <c r="B26" s="654" t="s">
        <v>586</v>
      </c>
      <c r="C26" s="655" t="s">
        <v>650</v>
      </c>
      <c r="D26" s="656" t="s">
        <v>217</v>
      </c>
      <c r="E26" s="664">
        <v>0.63</v>
      </c>
      <c r="F26" s="658">
        <v>34</v>
      </c>
      <c r="G26" s="659">
        <v>3</v>
      </c>
      <c r="H26" s="659">
        <v>0</v>
      </c>
      <c r="I26" s="659">
        <v>40</v>
      </c>
      <c r="J26" s="660">
        <f t="shared" si="0"/>
        <v>6829.2</v>
      </c>
      <c r="K26" s="661">
        <v>81</v>
      </c>
      <c r="L26" s="662">
        <v>564</v>
      </c>
      <c r="M26" s="663">
        <v>20</v>
      </c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</row>
    <row r="27" spans="1:28" s="166" customFormat="1" ht="30.75" customHeight="1">
      <c r="A27" s="653">
        <v>21</v>
      </c>
      <c r="B27" s="654" t="s">
        <v>774</v>
      </c>
      <c r="C27" s="655" t="s">
        <v>585</v>
      </c>
      <c r="D27" s="656" t="s">
        <v>215</v>
      </c>
      <c r="E27" s="657">
        <v>0.75</v>
      </c>
      <c r="F27" s="658">
        <v>13</v>
      </c>
      <c r="G27" s="659">
        <v>2</v>
      </c>
      <c r="H27" s="659">
        <v>31</v>
      </c>
      <c r="I27" s="659">
        <v>46</v>
      </c>
      <c r="J27" s="660">
        <f t="shared" si="0"/>
        <v>6829.5</v>
      </c>
      <c r="K27" s="661">
        <v>80</v>
      </c>
      <c r="L27" s="662">
        <v>562</v>
      </c>
      <c r="M27" s="663">
        <v>21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</row>
    <row r="28" spans="1:13" ht="30.75" customHeight="1">
      <c r="A28" s="653">
        <v>22</v>
      </c>
      <c r="B28" s="665" t="s">
        <v>212</v>
      </c>
      <c r="C28" s="666" t="s">
        <v>1147</v>
      </c>
      <c r="D28" s="656" t="s">
        <v>216</v>
      </c>
      <c r="E28" s="657">
        <v>0.69</v>
      </c>
      <c r="F28" s="658">
        <v>23</v>
      </c>
      <c r="G28" s="659">
        <v>2</v>
      </c>
      <c r="H28" s="659">
        <v>45</v>
      </c>
      <c r="I28" s="659">
        <v>27</v>
      </c>
      <c r="J28" s="660">
        <f t="shared" si="0"/>
        <v>6849.629999999999</v>
      </c>
      <c r="K28" s="661">
        <v>79</v>
      </c>
      <c r="L28" s="662">
        <v>79</v>
      </c>
      <c r="M28" s="663">
        <v>53</v>
      </c>
    </row>
    <row r="29" spans="1:13" ht="30.75" customHeight="1">
      <c r="A29" s="653">
        <v>23</v>
      </c>
      <c r="B29" s="665" t="s">
        <v>1148</v>
      </c>
      <c r="C29" s="666" t="s">
        <v>947</v>
      </c>
      <c r="D29" s="656" t="s">
        <v>752</v>
      </c>
      <c r="E29" s="657">
        <v>0.75</v>
      </c>
      <c r="F29" s="658">
        <v>14</v>
      </c>
      <c r="G29" s="659">
        <v>2</v>
      </c>
      <c r="H29" s="659">
        <v>32</v>
      </c>
      <c r="I29" s="659">
        <v>54</v>
      </c>
      <c r="J29" s="660">
        <f t="shared" si="0"/>
        <v>6880.5</v>
      </c>
      <c r="K29" s="661">
        <v>78</v>
      </c>
      <c r="L29" s="662">
        <v>238</v>
      </c>
      <c r="M29" s="663">
        <v>43</v>
      </c>
    </row>
    <row r="30" spans="1:30" s="166" customFormat="1" ht="30.75" customHeight="1">
      <c r="A30" s="653">
        <v>24</v>
      </c>
      <c r="B30" s="665" t="s">
        <v>1149</v>
      </c>
      <c r="C30" s="666" t="s">
        <v>1150</v>
      </c>
      <c r="D30" s="656" t="s">
        <v>645</v>
      </c>
      <c r="E30" s="657">
        <v>0.66</v>
      </c>
      <c r="F30" s="658">
        <v>31</v>
      </c>
      <c r="G30" s="659">
        <v>2</v>
      </c>
      <c r="H30" s="659">
        <v>56</v>
      </c>
      <c r="I30" s="659">
        <v>45</v>
      </c>
      <c r="J30" s="660">
        <f t="shared" si="0"/>
        <v>6999.3</v>
      </c>
      <c r="K30" s="661">
        <v>77</v>
      </c>
      <c r="L30" s="662" t="s">
        <v>802</v>
      </c>
      <c r="M30" s="663" t="s">
        <v>802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</row>
    <row r="31" spans="1:26" s="166" customFormat="1" ht="30.75" customHeight="1">
      <c r="A31" s="653">
        <v>25</v>
      </c>
      <c r="B31" s="654" t="s">
        <v>1015</v>
      </c>
      <c r="C31" s="655" t="s">
        <v>1016</v>
      </c>
      <c r="D31" s="656" t="s">
        <v>645</v>
      </c>
      <c r="E31" s="657">
        <v>0.78</v>
      </c>
      <c r="F31" s="658">
        <v>10</v>
      </c>
      <c r="G31" s="659">
        <v>2</v>
      </c>
      <c r="H31" s="659">
        <v>29</v>
      </c>
      <c r="I31" s="659">
        <v>45</v>
      </c>
      <c r="J31" s="660">
        <f t="shared" si="0"/>
        <v>7008.3</v>
      </c>
      <c r="K31" s="661">
        <v>76</v>
      </c>
      <c r="L31" s="662">
        <v>411</v>
      </c>
      <c r="M31" s="663">
        <v>31</v>
      </c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</row>
    <row r="32" spans="1:26" s="166" customFormat="1" ht="30.75" customHeight="1">
      <c r="A32" s="653">
        <v>26</v>
      </c>
      <c r="B32" s="665" t="s">
        <v>655</v>
      </c>
      <c r="C32" s="666" t="s">
        <v>656</v>
      </c>
      <c r="D32" s="656" t="s">
        <v>215</v>
      </c>
      <c r="E32" s="657">
        <v>0.7</v>
      </c>
      <c r="F32" s="658">
        <v>26</v>
      </c>
      <c r="G32" s="659">
        <v>2</v>
      </c>
      <c r="H32" s="659">
        <v>47</v>
      </c>
      <c r="I32" s="659">
        <v>9</v>
      </c>
      <c r="J32" s="660">
        <f t="shared" si="0"/>
        <v>7020.299999999999</v>
      </c>
      <c r="K32" s="661">
        <v>75</v>
      </c>
      <c r="L32" s="662">
        <v>407</v>
      </c>
      <c r="M32" s="663">
        <v>32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</row>
    <row r="33" spans="1:13" ht="30.75" customHeight="1">
      <c r="A33" s="653">
        <v>27</v>
      </c>
      <c r="B33" s="654" t="s">
        <v>738</v>
      </c>
      <c r="C33" s="655" t="s">
        <v>633</v>
      </c>
      <c r="D33" s="656" t="s">
        <v>218</v>
      </c>
      <c r="E33" s="657">
        <v>0.67</v>
      </c>
      <c r="F33" s="658">
        <v>30</v>
      </c>
      <c r="G33" s="659">
        <v>2</v>
      </c>
      <c r="H33" s="659">
        <v>55</v>
      </c>
      <c r="I33" s="659">
        <v>9</v>
      </c>
      <c r="J33" s="660">
        <f t="shared" si="0"/>
        <v>7041.030000000001</v>
      </c>
      <c r="K33" s="661">
        <v>74</v>
      </c>
      <c r="L33" s="662">
        <v>654</v>
      </c>
      <c r="M33" s="663">
        <v>11</v>
      </c>
    </row>
    <row r="34" spans="1:30" s="166" customFormat="1" ht="30.75" customHeight="1">
      <c r="A34" s="653">
        <v>28</v>
      </c>
      <c r="B34" s="654" t="s">
        <v>1151</v>
      </c>
      <c r="C34" s="655" t="s">
        <v>803</v>
      </c>
      <c r="D34" s="656" t="s">
        <v>623</v>
      </c>
      <c r="E34" s="657">
        <v>0.75</v>
      </c>
      <c r="F34" s="658">
        <v>17</v>
      </c>
      <c r="G34" s="659">
        <v>2</v>
      </c>
      <c r="H34" s="659">
        <v>36</v>
      </c>
      <c r="I34" s="659">
        <v>39</v>
      </c>
      <c r="J34" s="660">
        <f t="shared" si="0"/>
        <v>7049.25</v>
      </c>
      <c r="K34" s="661">
        <v>73</v>
      </c>
      <c r="L34" s="662">
        <v>301</v>
      </c>
      <c r="M34" s="663">
        <v>37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</row>
    <row r="35" spans="1:28" s="166" customFormat="1" ht="30.75" customHeight="1">
      <c r="A35" s="653">
        <v>29</v>
      </c>
      <c r="B35" s="654" t="s">
        <v>883</v>
      </c>
      <c r="C35" s="655" t="s">
        <v>884</v>
      </c>
      <c r="D35" s="656" t="s">
        <v>885</v>
      </c>
      <c r="E35" s="657">
        <v>0.7</v>
      </c>
      <c r="F35" s="658">
        <v>28</v>
      </c>
      <c r="G35" s="659">
        <v>2</v>
      </c>
      <c r="H35" s="659">
        <v>48</v>
      </c>
      <c r="I35" s="659">
        <v>11</v>
      </c>
      <c r="J35" s="660">
        <f t="shared" si="0"/>
        <v>7063.7</v>
      </c>
      <c r="K35" s="661">
        <v>72</v>
      </c>
      <c r="L35" s="662">
        <v>603</v>
      </c>
      <c r="M35" s="663">
        <v>17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</row>
    <row r="36" spans="1:13" ht="30.75" customHeight="1">
      <c r="A36" s="653">
        <v>30</v>
      </c>
      <c r="B36" s="654" t="s">
        <v>667</v>
      </c>
      <c r="C36" s="655" t="s">
        <v>668</v>
      </c>
      <c r="D36" s="656" t="s">
        <v>216</v>
      </c>
      <c r="E36" s="664">
        <v>0.63</v>
      </c>
      <c r="F36" s="658">
        <v>39</v>
      </c>
      <c r="G36" s="659">
        <v>3</v>
      </c>
      <c r="H36" s="659">
        <v>6</v>
      </c>
      <c r="I36" s="659">
        <v>58</v>
      </c>
      <c r="J36" s="660">
        <f t="shared" si="0"/>
        <v>7067.34</v>
      </c>
      <c r="K36" s="661">
        <v>71</v>
      </c>
      <c r="L36" s="662">
        <v>440</v>
      </c>
      <c r="M36" s="663">
        <v>29</v>
      </c>
    </row>
    <row r="37" spans="1:28" s="166" customFormat="1" ht="30.75" customHeight="1">
      <c r="A37" s="653">
        <v>31</v>
      </c>
      <c r="B37" s="654" t="s">
        <v>1152</v>
      </c>
      <c r="C37" s="666" t="s">
        <v>1153</v>
      </c>
      <c r="D37" s="656" t="s">
        <v>992</v>
      </c>
      <c r="E37" s="657">
        <v>0.7</v>
      </c>
      <c r="F37" s="658">
        <v>29</v>
      </c>
      <c r="G37" s="659">
        <v>2</v>
      </c>
      <c r="H37" s="659">
        <v>48</v>
      </c>
      <c r="I37" s="659">
        <v>30</v>
      </c>
      <c r="J37" s="660">
        <f t="shared" si="0"/>
        <v>7077</v>
      </c>
      <c r="K37" s="661">
        <v>70</v>
      </c>
      <c r="L37" s="662">
        <v>70</v>
      </c>
      <c r="M37" s="663">
        <v>54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</row>
    <row r="38" spans="1:26" s="166" customFormat="1" ht="30.75" customHeight="1">
      <c r="A38" s="653">
        <v>32</v>
      </c>
      <c r="B38" s="654" t="s">
        <v>1154</v>
      </c>
      <c r="C38" s="655" t="s">
        <v>1155</v>
      </c>
      <c r="D38" s="656" t="s">
        <v>215</v>
      </c>
      <c r="E38" s="657">
        <v>0.65</v>
      </c>
      <c r="F38" s="658">
        <v>35</v>
      </c>
      <c r="G38" s="659">
        <v>3</v>
      </c>
      <c r="H38" s="659">
        <v>1</v>
      </c>
      <c r="I38" s="659">
        <v>43</v>
      </c>
      <c r="J38" s="660">
        <f t="shared" si="0"/>
        <v>7086.95</v>
      </c>
      <c r="K38" s="661">
        <v>69</v>
      </c>
      <c r="L38" s="662">
        <v>651</v>
      </c>
      <c r="M38" s="663">
        <v>12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</row>
    <row r="39" spans="1:13" ht="30.75" customHeight="1">
      <c r="A39" s="653">
        <v>33</v>
      </c>
      <c r="B39" s="654" t="s">
        <v>923</v>
      </c>
      <c r="C39" s="655" t="s">
        <v>924</v>
      </c>
      <c r="D39" s="656" t="s">
        <v>579</v>
      </c>
      <c r="E39" s="657">
        <v>0.64</v>
      </c>
      <c r="F39" s="658">
        <v>37</v>
      </c>
      <c r="G39" s="659">
        <v>3</v>
      </c>
      <c r="H39" s="659">
        <v>5</v>
      </c>
      <c r="I39" s="659">
        <v>14</v>
      </c>
      <c r="J39" s="660">
        <f aca="true" t="shared" si="1" ref="J39:J60">(G39*3600+H39*60+I39)*E39</f>
        <v>7112.96</v>
      </c>
      <c r="K39" s="661">
        <v>68</v>
      </c>
      <c r="L39" s="662">
        <v>219</v>
      </c>
      <c r="M39" s="663">
        <v>44</v>
      </c>
    </row>
    <row r="40" spans="1:28" s="166" customFormat="1" ht="30.75" customHeight="1">
      <c r="A40" s="653">
        <v>34</v>
      </c>
      <c r="B40" s="654" t="s">
        <v>1063</v>
      </c>
      <c r="C40" s="669" t="s">
        <v>746</v>
      </c>
      <c r="D40" s="656" t="s">
        <v>215</v>
      </c>
      <c r="E40" s="664">
        <v>0.63</v>
      </c>
      <c r="F40" s="658">
        <v>40</v>
      </c>
      <c r="G40" s="659">
        <v>3</v>
      </c>
      <c r="H40" s="659">
        <v>10</v>
      </c>
      <c r="I40" s="659">
        <v>28</v>
      </c>
      <c r="J40" s="660">
        <f t="shared" si="1"/>
        <v>7199.64</v>
      </c>
      <c r="K40" s="661">
        <v>67</v>
      </c>
      <c r="L40" s="662" t="s">
        <v>723</v>
      </c>
      <c r="M40" s="663" t="s">
        <v>723</v>
      </c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</row>
    <row r="41" spans="1:28" s="166" customFormat="1" ht="30.75" customHeight="1">
      <c r="A41" s="653">
        <v>35</v>
      </c>
      <c r="B41" s="654" t="s">
        <v>581</v>
      </c>
      <c r="C41" s="655" t="s">
        <v>582</v>
      </c>
      <c r="D41" s="656" t="s">
        <v>215</v>
      </c>
      <c r="E41" s="657">
        <v>0.72</v>
      </c>
      <c r="F41" s="658">
        <v>27</v>
      </c>
      <c r="G41" s="659">
        <v>2</v>
      </c>
      <c r="H41" s="659">
        <v>47</v>
      </c>
      <c r="I41" s="659">
        <v>51</v>
      </c>
      <c r="J41" s="660">
        <f t="shared" si="1"/>
        <v>7251.12</v>
      </c>
      <c r="K41" s="661">
        <v>66</v>
      </c>
      <c r="L41" s="662">
        <v>639</v>
      </c>
      <c r="M41" s="663">
        <v>13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</row>
    <row r="42" spans="1:28" s="166" customFormat="1" ht="30.75" customHeight="1">
      <c r="A42" s="653">
        <v>36</v>
      </c>
      <c r="B42" s="654" t="s">
        <v>584</v>
      </c>
      <c r="C42" s="655" t="s">
        <v>585</v>
      </c>
      <c r="D42" s="656" t="s">
        <v>215</v>
      </c>
      <c r="E42" s="657">
        <v>0.75</v>
      </c>
      <c r="F42" s="658">
        <v>21</v>
      </c>
      <c r="G42" s="659">
        <v>2</v>
      </c>
      <c r="H42" s="659">
        <v>42</v>
      </c>
      <c r="I42" s="659">
        <v>36</v>
      </c>
      <c r="J42" s="660">
        <f t="shared" si="1"/>
        <v>7317</v>
      </c>
      <c r="K42" s="661">
        <v>65</v>
      </c>
      <c r="L42" s="662">
        <v>614</v>
      </c>
      <c r="M42" s="663">
        <v>16</v>
      </c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</row>
    <row r="43" spans="1:13" ht="30.75" customHeight="1">
      <c r="A43" s="653">
        <v>37</v>
      </c>
      <c r="B43" s="665" t="s">
        <v>1156</v>
      </c>
      <c r="C43" s="666" t="s">
        <v>1157</v>
      </c>
      <c r="D43" s="656" t="s">
        <v>579</v>
      </c>
      <c r="E43" s="657">
        <v>0.69</v>
      </c>
      <c r="F43" s="658">
        <v>32</v>
      </c>
      <c r="G43" s="659">
        <v>2</v>
      </c>
      <c r="H43" s="659">
        <v>59</v>
      </c>
      <c r="I43" s="659">
        <v>58</v>
      </c>
      <c r="J43" s="660">
        <f t="shared" si="1"/>
        <v>7450.619999999999</v>
      </c>
      <c r="K43" s="661">
        <v>64</v>
      </c>
      <c r="L43" s="662">
        <v>152</v>
      </c>
      <c r="M43" s="663">
        <v>48</v>
      </c>
    </row>
    <row r="44" spans="1:26" s="166" customFormat="1" ht="30.75" customHeight="1">
      <c r="A44" s="653">
        <v>38</v>
      </c>
      <c r="B44" s="654" t="s">
        <v>631</v>
      </c>
      <c r="C44" s="655" t="s">
        <v>728</v>
      </c>
      <c r="D44" s="656" t="s">
        <v>603</v>
      </c>
      <c r="E44" s="664">
        <v>0.67</v>
      </c>
      <c r="F44" s="658">
        <v>38</v>
      </c>
      <c r="G44" s="659">
        <v>3</v>
      </c>
      <c r="H44" s="659">
        <v>5</v>
      </c>
      <c r="I44" s="659">
        <v>37</v>
      </c>
      <c r="J44" s="660">
        <f t="shared" si="1"/>
        <v>7461.790000000001</v>
      </c>
      <c r="K44" s="661">
        <v>63</v>
      </c>
      <c r="L44" s="662">
        <v>658</v>
      </c>
      <c r="M44" s="663">
        <v>10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</row>
    <row r="45" spans="1:28" s="166" customFormat="1" ht="30.75" customHeight="1">
      <c r="A45" s="653">
        <v>39</v>
      </c>
      <c r="B45" s="654" t="s">
        <v>1070</v>
      </c>
      <c r="C45" s="655" t="s">
        <v>650</v>
      </c>
      <c r="D45" s="656" t="s">
        <v>216</v>
      </c>
      <c r="E45" s="657">
        <v>0.64</v>
      </c>
      <c r="F45" s="658">
        <v>41</v>
      </c>
      <c r="G45" s="659">
        <v>3</v>
      </c>
      <c r="H45" s="659">
        <v>15</v>
      </c>
      <c r="I45" s="659">
        <v>15</v>
      </c>
      <c r="J45" s="660">
        <f t="shared" si="1"/>
        <v>7497.6</v>
      </c>
      <c r="K45" s="661">
        <v>62</v>
      </c>
      <c r="L45" s="662" t="s">
        <v>802</v>
      </c>
      <c r="M45" s="663" t="s">
        <v>802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</row>
    <row r="46" spans="1:30" s="166" customFormat="1" ht="30.75" customHeight="1">
      <c r="A46" s="653">
        <v>40</v>
      </c>
      <c r="B46" s="665" t="s">
        <v>1158</v>
      </c>
      <c r="C46" s="670" t="s">
        <v>1159</v>
      </c>
      <c r="D46" s="656" t="s">
        <v>752</v>
      </c>
      <c r="E46" s="668">
        <v>0.68</v>
      </c>
      <c r="F46" s="658">
        <v>36</v>
      </c>
      <c r="G46" s="659">
        <v>3</v>
      </c>
      <c r="H46" s="659">
        <v>3</v>
      </c>
      <c r="I46" s="659">
        <v>50</v>
      </c>
      <c r="J46" s="660">
        <f t="shared" si="1"/>
        <v>7500.400000000001</v>
      </c>
      <c r="K46" s="661">
        <v>61</v>
      </c>
      <c r="L46" s="662">
        <v>61</v>
      </c>
      <c r="M46" s="663">
        <v>55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</row>
    <row r="47" spans="1:13" ht="30.75" customHeight="1">
      <c r="A47" s="653">
        <v>41</v>
      </c>
      <c r="B47" s="654" t="s">
        <v>1007</v>
      </c>
      <c r="C47" s="655" t="s">
        <v>648</v>
      </c>
      <c r="D47" s="656" t="s">
        <v>1008</v>
      </c>
      <c r="E47" s="657">
        <v>0.61</v>
      </c>
      <c r="F47" s="658">
        <v>48</v>
      </c>
      <c r="G47" s="659">
        <v>3</v>
      </c>
      <c r="H47" s="659">
        <v>24</v>
      </c>
      <c r="I47" s="659">
        <v>58</v>
      </c>
      <c r="J47" s="660">
        <f t="shared" si="1"/>
        <v>7501.78</v>
      </c>
      <c r="K47" s="661">
        <v>60</v>
      </c>
      <c r="L47" s="662">
        <v>671</v>
      </c>
      <c r="M47" s="663">
        <v>4</v>
      </c>
    </row>
    <row r="48" spans="1:28" s="166" customFormat="1" ht="30.75" customHeight="1">
      <c r="A48" s="653">
        <v>42</v>
      </c>
      <c r="B48" s="665" t="s">
        <v>1160</v>
      </c>
      <c r="C48" s="666" t="s">
        <v>757</v>
      </c>
      <c r="D48" s="656" t="s">
        <v>220</v>
      </c>
      <c r="E48" s="664">
        <v>0.63</v>
      </c>
      <c r="F48" s="658">
        <v>46</v>
      </c>
      <c r="G48" s="659">
        <v>3</v>
      </c>
      <c r="H48" s="659">
        <v>22</v>
      </c>
      <c r="I48" s="659">
        <v>48</v>
      </c>
      <c r="J48" s="660">
        <f t="shared" si="1"/>
        <v>7665.84</v>
      </c>
      <c r="K48" s="661">
        <v>59</v>
      </c>
      <c r="L48" s="662" t="s">
        <v>682</v>
      </c>
      <c r="M48" s="663" t="s">
        <v>682</v>
      </c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</row>
    <row r="49" spans="1:28" s="166" customFormat="1" ht="30.75" customHeight="1">
      <c r="A49" s="653">
        <v>43</v>
      </c>
      <c r="B49" s="665" t="s">
        <v>211</v>
      </c>
      <c r="C49" s="666" t="s">
        <v>1161</v>
      </c>
      <c r="D49" s="656" t="s">
        <v>1162</v>
      </c>
      <c r="E49" s="657">
        <v>0.64</v>
      </c>
      <c r="F49" s="658">
        <v>44</v>
      </c>
      <c r="G49" s="659">
        <v>3</v>
      </c>
      <c r="H49" s="659">
        <v>21</v>
      </c>
      <c r="I49" s="659">
        <v>4</v>
      </c>
      <c r="J49" s="660">
        <f t="shared" si="1"/>
        <v>7720.96</v>
      </c>
      <c r="K49" s="661">
        <v>58</v>
      </c>
      <c r="L49" s="662" t="s">
        <v>1163</v>
      </c>
      <c r="M49" s="663" t="s">
        <v>1163</v>
      </c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</row>
    <row r="50" spans="1:28" s="166" customFormat="1" ht="30.75" customHeight="1">
      <c r="A50" s="653">
        <v>44</v>
      </c>
      <c r="B50" s="654" t="s">
        <v>1164</v>
      </c>
      <c r="C50" s="655" t="s">
        <v>1165</v>
      </c>
      <c r="D50" s="656" t="s">
        <v>215</v>
      </c>
      <c r="E50" s="657">
        <v>0.65</v>
      </c>
      <c r="F50" s="658">
        <v>43</v>
      </c>
      <c r="G50" s="659">
        <v>3</v>
      </c>
      <c r="H50" s="659">
        <v>18</v>
      </c>
      <c r="I50" s="659">
        <v>22</v>
      </c>
      <c r="J50" s="660">
        <f t="shared" si="1"/>
        <v>7736.3</v>
      </c>
      <c r="K50" s="661">
        <v>57</v>
      </c>
      <c r="L50" s="662">
        <v>637</v>
      </c>
      <c r="M50" s="663">
        <v>14</v>
      </c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</row>
    <row r="51" spans="1:28" s="166" customFormat="1" ht="30.75" customHeight="1">
      <c r="A51" s="653">
        <v>45</v>
      </c>
      <c r="B51" s="654" t="s">
        <v>469</v>
      </c>
      <c r="C51" s="655" t="s">
        <v>637</v>
      </c>
      <c r="D51" s="656" t="s">
        <v>638</v>
      </c>
      <c r="E51" s="657">
        <v>0.64</v>
      </c>
      <c r="F51" s="658">
        <v>45</v>
      </c>
      <c r="G51" s="659">
        <v>3</v>
      </c>
      <c r="H51" s="659">
        <v>21</v>
      </c>
      <c r="I51" s="659">
        <v>34</v>
      </c>
      <c r="J51" s="660">
        <f t="shared" si="1"/>
        <v>7740.16</v>
      </c>
      <c r="K51" s="661">
        <v>56</v>
      </c>
      <c r="L51" s="662">
        <v>472</v>
      </c>
      <c r="M51" s="663">
        <v>28</v>
      </c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</row>
    <row r="52" spans="1:28" s="166" customFormat="1" ht="30.75" customHeight="1">
      <c r="A52" s="653">
        <v>46</v>
      </c>
      <c r="B52" s="654" t="s">
        <v>835</v>
      </c>
      <c r="C52" s="666" t="s">
        <v>637</v>
      </c>
      <c r="D52" s="656" t="s">
        <v>215</v>
      </c>
      <c r="E52" s="657">
        <v>0.63</v>
      </c>
      <c r="F52" s="658">
        <v>50</v>
      </c>
      <c r="G52" s="659">
        <v>3</v>
      </c>
      <c r="H52" s="659">
        <v>26</v>
      </c>
      <c r="I52" s="659">
        <v>48</v>
      </c>
      <c r="J52" s="660">
        <f t="shared" si="1"/>
        <v>7817.04</v>
      </c>
      <c r="K52" s="661">
        <v>55</v>
      </c>
      <c r="L52" s="662">
        <v>239</v>
      </c>
      <c r="M52" s="663">
        <v>42</v>
      </c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</row>
    <row r="53" spans="1:13" ht="30.75" customHeight="1">
      <c r="A53" s="653">
        <v>47</v>
      </c>
      <c r="B53" s="665" t="s">
        <v>724</v>
      </c>
      <c r="C53" s="670" t="s">
        <v>725</v>
      </c>
      <c r="D53" s="656" t="s">
        <v>215</v>
      </c>
      <c r="E53" s="657">
        <v>0.58</v>
      </c>
      <c r="F53" s="658">
        <v>52</v>
      </c>
      <c r="G53" s="659">
        <v>3</v>
      </c>
      <c r="H53" s="659">
        <v>45</v>
      </c>
      <c r="I53" s="659">
        <v>20</v>
      </c>
      <c r="J53" s="660">
        <f t="shared" si="1"/>
        <v>7841.599999999999</v>
      </c>
      <c r="K53" s="661">
        <v>54</v>
      </c>
      <c r="L53" s="662">
        <v>384</v>
      </c>
      <c r="M53" s="663">
        <v>34</v>
      </c>
    </row>
    <row r="54" spans="1:26" s="166" customFormat="1" ht="30.75" customHeight="1">
      <c r="A54" s="653">
        <v>48</v>
      </c>
      <c r="B54" s="654" t="s">
        <v>651</v>
      </c>
      <c r="C54" s="655" t="s">
        <v>746</v>
      </c>
      <c r="D54" s="656" t="s">
        <v>216</v>
      </c>
      <c r="E54" s="657">
        <v>0.67</v>
      </c>
      <c r="F54" s="658">
        <v>42</v>
      </c>
      <c r="G54" s="659">
        <v>3</v>
      </c>
      <c r="H54" s="659">
        <v>15</v>
      </c>
      <c r="I54" s="659">
        <v>40</v>
      </c>
      <c r="J54" s="660">
        <f t="shared" si="1"/>
        <v>7865.8</v>
      </c>
      <c r="K54" s="661">
        <v>53</v>
      </c>
      <c r="L54" s="662">
        <v>298</v>
      </c>
      <c r="M54" s="663">
        <v>38</v>
      </c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</row>
    <row r="55" spans="1:13" ht="30.75" customHeight="1">
      <c r="A55" s="653">
        <v>49</v>
      </c>
      <c r="B55" s="654" t="s">
        <v>643</v>
      </c>
      <c r="C55" s="655" t="s">
        <v>644</v>
      </c>
      <c r="D55" s="656" t="s">
        <v>645</v>
      </c>
      <c r="E55" s="657">
        <v>0.64</v>
      </c>
      <c r="F55" s="658">
        <v>49</v>
      </c>
      <c r="G55" s="659">
        <v>3</v>
      </c>
      <c r="H55" s="659">
        <v>25</v>
      </c>
      <c r="I55" s="659">
        <v>0</v>
      </c>
      <c r="J55" s="660">
        <f t="shared" si="1"/>
        <v>7872</v>
      </c>
      <c r="K55" s="661">
        <v>52</v>
      </c>
      <c r="L55" s="662">
        <v>596</v>
      </c>
      <c r="M55" s="663">
        <v>18</v>
      </c>
    </row>
    <row r="56" spans="1:13" ht="30.75" customHeight="1">
      <c r="A56" s="653">
        <v>50</v>
      </c>
      <c r="B56" s="654" t="s">
        <v>1017</v>
      </c>
      <c r="C56" s="655" t="s">
        <v>1018</v>
      </c>
      <c r="D56" s="656" t="s">
        <v>1008</v>
      </c>
      <c r="E56" s="657">
        <v>0.65</v>
      </c>
      <c r="F56" s="658">
        <v>47</v>
      </c>
      <c r="G56" s="659">
        <v>3</v>
      </c>
      <c r="H56" s="659">
        <v>24</v>
      </c>
      <c r="I56" s="659">
        <v>0</v>
      </c>
      <c r="J56" s="660">
        <f t="shared" si="1"/>
        <v>7956</v>
      </c>
      <c r="K56" s="661">
        <v>51</v>
      </c>
      <c r="L56" s="662">
        <v>303</v>
      </c>
      <c r="M56" s="663">
        <v>36</v>
      </c>
    </row>
    <row r="57" spans="1:28" s="166" customFormat="1" ht="30.75" customHeight="1">
      <c r="A57" s="653">
        <v>51</v>
      </c>
      <c r="B57" s="671" t="s">
        <v>670</v>
      </c>
      <c r="C57" s="672" t="s">
        <v>671</v>
      </c>
      <c r="D57" s="673" t="s">
        <v>218</v>
      </c>
      <c r="E57" s="674">
        <v>0.57</v>
      </c>
      <c r="F57" s="675">
        <v>54</v>
      </c>
      <c r="G57" s="659">
        <v>4</v>
      </c>
      <c r="H57" s="676">
        <v>1</v>
      </c>
      <c r="I57" s="676">
        <v>28</v>
      </c>
      <c r="J57" s="660">
        <f t="shared" si="1"/>
        <v>8258.16</v>
      </c>
      <c r="K57" s="661">
        <v>50</v>
      </c>
      <c r="L57" s="662">
        <v>373</v>
      </c>
      <c r="M57" s="663">
        <v>35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</row>
    <row r="58" spans="1:30" s="166" customFormat="1" ht="30.75" customHeight="1">
      <c r="A58" s="653">
        <v>52</v>
      </c>
      <c r="B58" s="665" t="s">
        <v>1166</v>
      </c>
      <c r="C58" s="666" t="s">
        <v>1167</v>
      </c>
      <c r="D58" s="656" t="s">
        <v>215</v>
      </c>
      <c r="E58" s="657">
        <v>0.6</v>
      </c>
      <c r="F58" s="658">
        <v>53</v>
      </c>
      <c r="G58" s="659">
        <v>3</v>
      </c>
      <c r="H58" s="659">
        <v>55</v>
      </c>
      <c r="I58" s="659">
        <v>13</v>
      </c>
      <c r="J58" s="660">
        <f t="shared" si="1"/>
        <v>8467.8</v>
      </c>
      <c r="K58" s="661">
        <v>49</v>
      </c>
      <c r="L58" s="662">
        <v>114</v>
      </c>
      <c r="M58" s="663">
        <v>49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</row>
    <row r="59" spans="1:30" s="166" customFormat="1" ht="30.75" customHeight="1">
      <c r="A59" s="653">
        <v>53</v>
      </c>
      <c r="B59" s="654" t="s">
        <v>1168</v>
      </c>
      <c r="C59" s="666" t="s">
        <v>1169</v>
      </c>
      <c r="D59" s="656" t="s">
        <v>216</v>
      </c>
      <c r="E59" s="657">
        <v>0.785</v>
      </c>
      <c r="F59" s="658">
        <v>33</v>
      </c>
      <c r="G59" s="659">
        <v>3</v>
      </c>
      <c r="H59" s="659">
        <v>0</v>
      </c>
      <c r="I59" s="659">
        <v>12</v>
      </c>
      <c r="J59" s="660">
        <f t="shared" si="1"/>
        <v>8487.42</v>
      </c>
      <c r="K59" s="661">
        <v>48</v>
      </c>
      <c r="L59" s="662" t="s">
        <v>802</v>
      </c>
      <c r="M59" s="663" t="s">
        <v>802</v>
      </c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</row>
    <row r="60" spans="1:28" s="166" customFormat="1" ht="30.75" customHeight="1">
      <c r="A60" s="653">
        <v>54</v>
      </c>
      <c r="B60" s="654" t="s">
        <v>761</v>
      </c>
      <c r="C60" s="655" t="s">
        <v>762</v>
      </c>
      <c r="D60" s="656" t="s">
        <v>220</v>
      </c>
      <c r="E60" s="657">
        <v>0.64</v>
      </c>
      <c r="F60" s="658">
        <v>51</v>
      </c>
      <c r="G60" s="659">
        <v>3</v>
      </c>
      <c r="H60" s="659">
        <v>42</v>
      </c>
      <c r="I60" s="659">
        <v>44</v>
      </c>
      <c r="J60" s="660">
        <f t="shared" si="1"/>
        <v>8552.960000000001</v>
      </c>
      <c r="K60" s="661">
        <v>47</v>
      </c>
      <c r="L60" s="662">
        <v>551</v>
      </c>
      <c r="M60" s="663">
        <v>22</v>
      </c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</row>
    <row r="61" spans="1:13" ht="30.75" customHeight="1">
      <c r="A61" s="653">
        <v>55</v>
      </c>
      <c r="B61" s="665" t="s">
        <v>1170</v>
      </c>
      <c r="C61" s="666" t="s">
        <v>1046</v>
      </c>
      <c r="D61" s="656" t="s">
        <v>1077</v>
      </c>
      <c r="E61" s="657">
        <v>0.75</v>
      </c>
      <c r="F61" s="658"/>
      <c r="G61" s="677"/>
      <c r="H61" s="678" t="s">
        <v>843</v>
      </c>
      <c r="I61" s="677"/>
      <c r="J61" s="660"/>
      <c r="K61" s="661">
        <v>0</v>
      </c>
      <c r="L61" s="662" t="s">
        <v>682</v>
      </c>
      <c r="M61" s="663" t="s">
        <v>682</v>
      </c>
    </row>
    <row r="62" spans="1:28" s="166" customFormat="1" ht="30.75" customHeight="1">
      <c r="A62" s="653">
        <v>56</v>
      </c>
      <c r="B62" s="654" t="s">
        <v>691</v>
      </c>
      <c r="C62" s="655" t="s">
        <v>692</v>
      </c>
      <c r="D62" s="656" t="s">
        <v>215</v>
      </c>
      <c r="E62" s="657">
        <v>0.74</v>
      </c>
      <c r="F62" s="658"/>
      <c r="G62" s="677"/>
      <c r="H62" s="678" t="s">
        <v>794</v>
      </c>
      <c r="I62" s="677"/>
      <c r="J62" s="660"/>
      <c r="K62" s="661">
        <v>0</v>
      </c>
      <c r="L62" s="662">
        <v>518</v>
      </c>
      <c r="M62" s="663">
        <v>25</v>
      </c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</row>
    <row r="63" spans="1:30" s="166" customFormat="1" ht="30.75" customHeight="1">
      <c r="A63" s="653">
        <v>57</v>
      </c>
      <c r="B63" s="654" t="s">
        <v>908</v>
      </c>
      <c r="C63" s="655" t="s">
        <v>909</v>
      </c>
      <c r="D63" s="656" t="s">
        <v>216</v>
      </c>
      <c r="E63" s="657">
        <v>0.63</v>
      </c>
      <c r="F63" s="658"/>
      <c r="G63" s="677"/>
      <c r="H63" s="678" t="s">
        <v>787</v>
      </c>
      <c r="I63" s="677"/>
      <c r="J63" s="660"/>
      <c r="K63" s="661">
        <v>0</v>
      </c>
      <c r="L63" s="662">
        <v>522</v>
      </c>
      <c r="M63" s="663">
        <v>23</v>
      </c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</row>
    <row r="64" spans="1:28" s="166" customFormat="1" ht="30.75" customHeight="1">
      <c r="A64" s="653">
        <v>58</v>
      </c>
      <c r="B64" s="654" t="s">
        <v>592</v>
      </c>
      <c r="C64" s="655" t="s">
        <v>910</v>
      </c>
      <c r="D64" s="656" t="s">
        <v>645</v>
      </c>
      <c r="E64" s="679">
        <v>0.84</v>
      </c>
      <c r="F64" s="680"/>
      <c r="G64" s="677"/>
      <c r="H64" s="678" t="s">
        <v>787</v>
      </c>
      <c r="I64" s="677"/>
      <c r="J64" s="681"/>
      <c r="K64" s="661">
        <v>0</v>
      </c>
      <c r="L64" s="662">
        <v>509</v>
      </c>
      <c r="M64" s="663">
        <v>27</v>
      </c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</row>
    <row r="65" spans="1:28" s="166" customFormat="1" ht="30.75" customHeight="1" thickBot="1">
      <c r="A65" s="653">
        <v>59</v>
      </c>
      <c r="B65" s="682" t="s">
        <v>1171</v>
      </c>
      <c r="C65" s="666" t="s">
        <v>648</v>
      </c>
      <c r="D65" s="656" t="s">
        <v>215</v>
      </c>
      <c r="E65" s="657">
        <v>0.66</v>
      </c>
      <c r="F65" s="658"/>
      <c r="G65" s="683"/>
      <c r="H65" s="684" t="s">
        <v>675</v>
      </c>
      <c r="I65" s="683"/>
      <c r="J65" s="685"/>
      <c r="K65" s="661">
        <v>74</v>
      </c>
      <c r="L65" s="662">
        <v>249</v>
      </c>
      <c r="M65" s="663">
        <v>40</v>
      </c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</row>
    <row r="66" spans="1:13" ht="36" customHeight="1" thickBot="1" thickTop="1">
      <c r="A66" s="1402" t="s">
        <v>1089</v>
      </c>
      <c r="B66" s="1395"/>
      <c r="C66" s="1395"/>
      <c r="D66" s="1395"/>
      <c r="E66" s="1394" t="s">
        <v>1090</v>
      </c>
      <c r="F66" s="1407"/>
      <c r="G66" s="1394" t="s">
        <v>1091</v>
      </c>
      <c r="H66" s="1395"/>
      <c r="I66" s="1407"/>
      <c r="J66" s="1394" t="s">
        <v>1092</v>
      </c>
      <c r="K66" s="1395"/>
      <c r="L66" s="1395"/>
      <c r="M66" s="1396"/>
    </row>
    <row r="67" spans="1:13" ht="24.75" customHeight="1">
      <c r="A67" s="686" t="s">
        <v>1093</v>
      </c>
      <c r="B67" s="687" t="s">
        <v>1094</v>
      </c>
      <c r="C67" s="1383" t="s">
        <v>1095</v>
      </c>
      <c r="D67" s="1384"/>
      <c r="E67" s="1382" t="s">
        <v>1096</v>
      </c>
      <c r="F67" s="1384"/>
      <c r="G67" s="1382" t="s">
        <v>1172</v>
      </c>
      <c r="H67" s="1383"/>
      <c r="I67" s="1384"/>
      <c r="J67" s="1382" t="s">
        <v>1097</v>
      </c>
      <c r="K67" s="1385"/>
      <c r="L67" s="1383" t="s">
        <v>1098</v>
      </c>
      <c r="M67" s="1408"/>
    </row>
    <row r="68" spans="1:13" ht="24.75" customHeight="1">
      <c r="A68" s="688" t="s">
        <v>1099</v>
      </c>
      <c r="B68" s="689" t="s">
        <v>1100</v>
      </c>
      <c r="C68" s="1378" t="s">
        <v>1101</v>
      </c>
      <c r="D68" s="1380"/>
      <c r="E68" s="1379" t="s">
        <v>1102</v>
      </c>
      <c r="F68" s="1380"/>
      <c r="G68" s="1379" t="s">
        <v>1173</v>
      </c>
      <c r="H68" s="1378"/>
      <c r="I68" s="1380"/>
      <c r="J68" s="1379" t="s">
        <v>1103</v>
      </c>
      <c r="K68" s="1381"/>
      <c r="L68" s="1378" t="s">
        <v>1104</v>
      </c>
      <c r="M68" s="1377"/>
    </row>
    <row r="69" spans="1:13" ht="24.75" customHeight="1">
      <c r="A69" s="688" t="s">
        <v>1105</v>
      </c>
      <c r="B69" s="689" t="s">
        <v>1106</v>
      </c>
      <c r="C69" s="1378" t="s">
        <v>1107</v>
      </c>
      <c r="D69" s="1380"/>
      <c r="E69" s="1379" t="s">
        <v>1108</v>
      </c>
      <c r="F69" s="1380"/>
      <c r="G69" s="1379" t="s">
        <v>1109</v>
      </c>
      <c r="H69" s="1378"/>
      <c r="I69" s="1380"/>
      <c r="J69" s="1379" t="s">
        <v>1110</v>
      </c>
      <c r="K69" s="1381"/>
      <c r="L69" s="1378" t="s">
        <v>1111</v>
      </c>
      <c r="M69" s="1377"/>
    </row>
    <row r="70" spans="1:13" ht="24.75" customHeight="1">
      <c r="A70" s="688" t="s">
        <v>1112</v>
      </c>
      <c r="B70" s="689" t="s">
        <v>1113</v>
      </c>
      <c r="C70" s="1378" t="s">
        <v>1174</v>
      </c>
      <c r="D70" s="1380"/>
      <c r="E70" s="1379" t="s">
        <v>1114</v>
      </c>
      <c r="F70" s="1380"/>
      <c r="G70" s="1379" t="s">
        <v>1115</v>
      </c>
      <c r="H70" s="1378"/>
      <c r="I70" s="1380"/>
      <c r="J70" s="1379" t="s">
        <v>1116</v>
      </c>
      <c r="K70" s="1381"/>
      <c r="L70" s="1378" t="s">
        <v>1117</v>
      </c>
      <c r="M70" s="1377"/>
    </row>
    <row r="71" spans="1:13" ht="24.75" customHeight="1">
      <c r="A71" s="688" t="s">
        <v>1118</v>
      </c>
      <c r="B71" s="689" t="s">
        <v>1119</v>
      </c>
      <c r="C71" s="1378" t="s">
        <v>1120</v>
      </c>
      <c r="D71" s="1380"/>
      <c r="E71" s="1379" t="s">
        <v>1121</v>
      </c>
      <c r="F71" s="1380"/>
      <c r="G71" s="1379" t="s">
        <v>1122</v>
      </c>
      <c r="H71" s="1378"/>
      <c r="I71" s="1380"/>
      <c r="J71" s="1379" t="s">
        <v>1123</v>
      </c>
      <c r="K71" s="1381"/>
      <c r="L71" s="1378" t="s">
        <v>1124</v>
      </c>
      <c r="M71" s="1377"/>
    </row>
    <row r="72" spans="1:13" ht="24.75" customHeight="1">
      <c r="A72" s="688" t="s">
        <v>1125</v>
      </c>
      <c r="B72" s="689" t="s">
        <v>1126</v>
      </c>
      <c r="C72" s="1386"/>
      <c r="D72" s="1387"/>
      <c r="E72" s="1379" t="s">
        <v>1127</v>
      </c>
      <c r="F72" s="1380"/>
      <c r="G72" s="1379" t="s">
        <v>1128</v>
      </c>
      <c r="H72" s="1378"/>
      <c r="I72" s="1380"/>
      <c r="J72" s="1379" t="s">
        <v>1129</v>
      </c>
      <c r="K72" s="1381"/>
      <c r="L72" s="1378" t="s">
        <v>1130</v>
      </c>
      <c r="M72" s="1377"/>
    </row>
    <row r="73" spans="1:13" ht="24.75" customHeight="1">
      <c r="A73" s="688" t="s">
        <v>1131</v>
      </c>
      <c r="B73" s="689" t="s">
        <v>1132</v>
      </c>
      <c r="C73" s="1386"/>
      <c r="D73" s="1387"/>
      <c r="E73" s="1379" t="s">
        <v>1133</v>
      </c>
      <c r="F73" s="1380"/>
      <c r="G73" s="1379" t="s">
        <v>1134</v>
      </c>
      <c r="H73" s="1378"/>
      <c r="I73" s="1380"/>
      <c r="J73" s="1379" t="s">
        <v>1135</v>
      </c>
      <c r="K73" s="1378"/>
      <c r="L73" s="1376"/>
      <c r="M73" s="1377"/>
    </row>
    <row r="74" spans="1:13" ht="38.25" customHeight="1" thickBot="1">
      <c r="A74" s="1388" t="s">
        <v>1175</v>
      </c>
      <c r="B74" s="1389"/>
      <c r="C74" s="1389"/>
      <c r="D74" s="1389"/>
      <c r="E74" s="1389"/>
      <c r="F74" s="1389"/>
      <c r="G74" s="1389"/>
      <c r="H74" s="1389"/>
      <c r="I74" s="1389"/>
      <c r="J74" s="1389"/>
      <c r="K74" s="1389"/>
      <c r="L74" s="1389"/>
      <c r="M74" s="1390"/>
    </row>
    <row r="75" ht="14.25" thickTop="1"/>
  </sheetData>
  <mergeCells count="55">
    <mergeCell ref="B5:B6"/>
    <mergeCell ref="C5:C6"/>
    <mergeCell ref="E5:E6"/>
    <mergeCell ref="D5:D6"/>
    <mergeCell ref="C68:D68"/>
    <mergeCell ref="C69:D69"/>
    <mergeCell ref="C70:D70"/>
    <mergeCell ref="C71:D71"/>
    <mergeCell ref="C72:D72"/>
    <mergeCell ref="F5:F6"/>
    <mergeCell ref="G5:I5"/>
    <mergeCell ref="L5:M5"/>
    <mergeCell ref="C67:D67"/>
    <mergeCell ref="E66:F66"/>
    <mergeCell ref="G66:I66"/>
    <mergeCell ref="J70:K70"/>
    <mergeCell ref="L67:M67"/>
    <mergeCell ref="L68:M68"/>
    <mergeCell ref="B2:B3"/>
    <mergeCell ref="C2:J3"/>
    <mergeCell ref="C4:J4"/>
    <mergeCell ref="J66:M66"/>
    <mergeCell ref="K4:M4"/>
    <mergeCell ref="K5:K6"/>
    <mergeCell ref="J5:J6"/>
    <mergeCell ref="K2:M2"/>
    <mergeCell ref="K3:M3"/>
    <mergeCell ref="A66:D66"/>
    <mergeCell ref="C73:D73"/>
    <mergeCell ref="G73:I73"/>
    <mergeCell ref="A74:M74"/>
    <mergeCell ref="E67:F67"/>
    <mergeCell ref="E68:F68"/>
    <mergeCell ref="E69:F69"/>
    <mergeCell ref="E70:F70"/>
    <mergeCell ref="E71:F71"/>
    <mergeCell ref="E72:F72"/>
    <mergeCell ref="E73:F73"/>
    <mergeCell ref="J73:K73"/>
    <mergeCell ref="G68:I68"/>
    <mergeCell ref="G69:I69"/>
    <mergeCell ref="G67:I67"/>
    <mergeCell ref="J67:K67"/>
    <mergeCell ref="J68:K68"/>
    <mergeCell ref="J69:K69"/>
    <mergeCell ref="L73:M73"/>
    <mergeCell ref="L69:M69"/>
    <mergeCell ref="G70:I70"/>
    <mergeCell ref="L71:M71"/>
    <mergeCell ref="L72:M72"/>
    <mergeCell ref="G71:I71"/>
    <mergeCell ref="G72:I72"/>
    <mergeCell ref="J71:K71"/>
    <mergeCell ref="J72:K72"/>
    <mergeCell ref="L70:M70"/>
  </mergeCells>
  <printOptions horizontalCentered="1" verticalCentered="1"/>
  <pageMargins left="0.1968503937007874" right="0" top="0" bottom="0" header="0" footer="0"/>
  <pageSetup fitToHeight="10" orientation="portrait" paperSize="9" scale="4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R63"/>
  <sheetViews>
    <sheetView view="pageBreakPreview" zoomScale="45" zoomScaleNormal="75" zoomScaleSheetLayoutView="45" workbookViewId="0" topLeftCell="A2">
      <selection activeCell="A2" sqref="A2"/>
    </sheetView>
  </sheetViews>
  <sheetFormatPr defaultColWidth="9.00390625" defaultRowHeight="13.5"/>
  <cols>
    <col min="1" max="1" width="8.375" style="1" customWidth="1"/>
    <col min="2" max="2" width="28.00390625" style="1" customWidth="1"/>
    <col min="3" max="3" width="13.875" style="1" customWidth="1"/>
    <col min="4" max="4" width="9.875" style="1" customWidth="1"/>
    <col min="5" max="5" width="9.625" style="1" customWidth="1"/>
    <col min="6" max="6" width="6.625" style="1" customWidth="1"/>
    <col min="7" max="7" width="4.375" style="1" customWidth="1"/>
    <col min="8" max="9" width="6.875" style="1" customWidth="1"/>
    <col min="10" max="10" width="14.375" style="1" customWidth="1"/>
    <col min="11" max="11" width="6.875" style="1" customWidth="1"/>
    <col min="12" max="12" width="10.625" style="1" customWidth="1"/>
    <col min="13" max="13" width="6.375" style="1" customWidth="1"/>
    <col min="14" max="14" width="4.125" style="1" customWidth="1"/>
    <col min="15" max="15" width="6.625" style="1" customWidth="1"/>
    <col min="16" max="16" width="6.125" style="1" customWidth="1"/>
    <col min="17" max="17" width="13.875" style="1" customWidth="1"/>
    <col min="18" max="18" width="7.125" style="1" customWidth="1"/>
    <col min="19" max="19" width="8.875" style="1" customWidth="1"/>
    <col min="20" max="20" width="6.375" style="1" customWidth="1"/>
    <col min="21" max="21" width="3.875" style="1" customWidth="1"/>
    <col min="22" max="22" width="6.875" style="1" customWidth="1"/>
    <col min="23" max="23" width="6.125" style="1" customWidth="1"/>
    <col min="24" max="24" width="12.875" style="1" customWidth="1"/>
    <col min="25" max="25" width="7.625" style="1" customWidth="1"/>
    <col min="26" max="26" width="8.875" style="1" customWidth="1"/>
    <col min="27" max="28" width="9.875" style="1" customWidth="1"/>
    <col min="29" max="29" width="8.125" style="1" customWidth="1"/>
    <col min="30" max="16384" width="9.00390625" style="1" customWidth="1"/>
  </cols>
  <sheetData>
    <row r="1" ht="7.5" customHeight="1" hidden="1" thickBot="1"/>
    <row r="2" spans="1:29" ht="42.75" customHeight="1" thickTop="1">
      <c r="A2" s="691"/>
      <c r="B2" s="1420" t="s">
        <v>556</v>
      </c>
      <c r="C2" s="1423" t="s">
        <v>49</v>
      </c>
      <c r="D2" s="1424"/>
      <c r="E2" s="1424"/>
      <c r="F2" s="1424"/>
      <c r="G2" s="1424"/>
      <c r="H2" s="1424"/>
      <c r="I2" s="1424"/>
      <c r="J2" s="1424"/>
      <c r="K2" s="1424"/>
      <c r="L2" s="1424"/>
      <c r="M2" s="1424"/>
      <c r="N2" s="1424"/>
      <c r="O2" s="1424"/>
      <c r="P2" s="1424"/>
      <c r="Q2" s="1424"/>
      <c r="R2" s="1424"/>
      <c r="S2" s="1424"/>
      <c r="T2" s="1424"/>
      <c r="U2" s="1424"/>
      <c r="V2" s="1424"/>
      <c r="W2" s="1425"/>
      <c r="X2" s="1223" t="s">
        <v>1176</v>
      </c>
      <c r="Y2" s="1223"/>
      <c r="Z2" s="1223"/>
      <c r="AA2" s="1223"/>
      <c r="AB2" s="1223"/>
      <c r="AC2" s="1223"/>
    </row>
    <row r="3" spans="1:29" s="166" customFormat="1" ht="39.75" customHeight="1" thickBot="1">
      <c r="A3" s="691"/>
      <c r="B3" s="1420"/>
      <c r="C3" s="1426"/>
      <c r="D3" s="1427"/>
      <c r="E3" s="1427"/>
      <c r="F3" s="1427"/>
      <c r="G3" s="1427"/>
      <c r="H3" s="1427"/>
      <c r="I3" s="1427"/>
      <c r="J3" s="1427"/>
      <c r="K3" s="1427"/>
      <c r="L3" s="1427"/>
      <c r="M3" s="1427"/>
      <c r="N3" s="1427"/>
      <c r="O3" s="1427"/>
      <c r="P3" s="1427"/>
      <c r="Q3" s="1427"/>
      <c r="R3" s="1427"/>
      <c r="S3" s="1427"/>
      <c r="T3" s="1427"/>
      <c r="U3" s="1427"/>
      <c r="V3" s="1427"/>
      <c r="W3" s="1428"/>
      <c r="X3" s="1327" t="s">
        <v>1177</v>
      </c>
      <c r="Y3" s="1327"/>
      <c r="Z3" s="1327"/>
      <c r="AA3" s="1327"/>
      <c r="AB3" s="1327"/>
      <c r="AC3" s="1327"/>
    </row>
    <row r="4" spans="1:29" s="166" customFormat="1" ht="37.5" customHeight="1" thickBot="1" thickTop="1">
      <c r="A4" s="692"/>
      <c r="B4" s="692"/>
      <c r="C4" s="1421" t="s">
        <v>50</v>
      </c>
      <c r="D4" s="1422"/>
      <c r="E4" s="1422"/>
      <c r="F4" s="1422"/>
      <c r="G4" s="1422"/>
      <c r="H4" s="1422"/>
      <c r="I4" s="1422"/>
      <c r="J4" s="1422"/>
      <c r="K4" s="1422"/>
      <c r="L4" s="1422"/>
      <c r="M4" s="1422"/>
      <c r="N4" s="1422"/>
      <c r="O4" s="1422"/>
      <c r="P4" s="1422"/>
      <c r="Q4" s="1422"/>
      <c r="R4" s="1422"/>
      <c r="S4" s="1422"/>
      <c r="T4" s="1422"/>
      <c r="U4" s="1422"/>
      <c r="V4" s="1422"/>
      <c r="W4" s="1422"/>
      <c r="X4" s="1393" t="s">
        <v>1178</v>
      </c>
      <c r="Y4" s="1393"/>
      <c r="Z4" s="1393"/>
      <c r="AA4" s="1393"/>
      <c r="AB4" s="1393"/>
      <c r="AC4" s="1393"/>
    </row>
    <row r="5" spans="1:29" s="166" customFormat="1" ht="34.5" customHeight="1" thickTop="1">
      <c r="A5" s="693" t="s">
        <v>485</v>
      </c>
      <c r="B5" s="1437" t="s">
        <v>492</v>
      </c>
      <c r="C5" s="1413" t="s">
        <v>493</v>
      </c>
      <c r="D5" s="1413" t="s">
        <v>562</v>
      </c>
      <c r="E5" s="1439" t="s">
        <v>563</v>
      </c>
      <c r="F5" s="1417" t="s">
        <v>1179</v>
      </c>
      <c r="G5" s="1418"/>
      <c r="H5" s="1418"/>
      <c r="I5" s="1418"/>
      <c r="J5" s="1418"/>
      <c r="K5" s="1418"/>
      <c r="L5" s="1418"/>
      <c r="M5" s="1417" t="s">
        <v>1180</v>
      </c>
      <c r="N5" s="1418"/>
      <c r="O5" s="1418"/>
      <c r="P5" s="1418"/>
      <c r="Q5" s="1418"/>
      <c r="R5" s="1418"/>
      <c r="S5" s="1419"/>
      <c r="T5" s="1430" t="s">
        <v>1181</v>
      </c>
      <c r="U5" s="1430"/>
      <c r="V5" s="1430"/>
      <c r="W5" s="1430"/>
      <c r="X5" s="1430"/>
      <c r="Y5" s="1430"/>
      <c r="Z5" s="1431"/>
      <c r="AA5" s="694" t="s">
        <v>1182</v>
      </c>
      <c r="AB5" s="1415" t="s">
        <v>1183</v>
      </c>
      <c r="AC5" s="1416"/>
    </row>
    <row r="6" spans="1:29" s="166" customFormat="1" ht="36" customHeight="1" thickBot="1">
      <c r="A6" s="695" t="s">
        <v>468</v>
      </c>
      <c r="B6" s="1438"/>
      <c r="C6" s="1414"/>
      <c r="D6" s="1414"/>
      <c r="E6" s="1440"/>
      <c r="F6" s="697" t="s">
        <v>466</v>
      </c>
      <c r="G6" s="698" t="s">
        <v>488</v>
      </c>
      <c r="H6" s="699" t="s">
        <v>489</v>
      </c>
      <c r="I6" s="700" t="s">
        <v>490</v>
      </c>
      <c r="J6" s="701" t="s">
        <v>491</v>
      </c>
      <c r="K6" s="701" t="s">
        <v>468</v>
      </c>
      <c r="L6" s="702" t="s">
        <v>207</v>
      </c>
      <c r="M6" s="697" t="s">
        <v>466</v>
      </c>
      <c r="N6" s="703" t="s">
        <v>488</v>
      </c>
      <c r="O6" s="699" t="s">
        <v>489</v>
      </c>
      <c r="P6" s="700" t="s">
        <v>490</v>
      </c>
      <c r="Q6" s="701" t="s">
        <v>491</v>
      </c>
      <c r="R6" s="701" t="s">
        <v>468</v>
      </c>
      <c r="S6" s="704" t="s">
        <v>207</v>
      </c>
      <c r="T6" s="705" t="s">
        <v>466</v>
      </c>
      <c r="U6" s="703" t="s">
        <v>488</v>
      </c>
      <c r="V6" s="699" t="s">
        <v>489</v>
      </c>
      <c r="W6" s="700" t="s">
        <v>490</v>
      </c>
      <c r="X6" s="701" t="s">
        <v>491</v>
      </c>
      <c r="Y6" s="701" t="s">
        <v>468</v>
      </c>
      <c r="Z6" s="704" t="s">
        <v>207</v>
      </c>
      <c r="AA6" s="706" t="s">
        <v>207</v>
      </c>
      <c r="AB6" s="707" t="s">
        <v>207</v>
      </c>
      <c r="AC6" s="708" t="s">
        <v>468</v>
      </c>
    </row>
    <row r="7" spans="1:42" s="166" customFormat="1" ht="45" customHeight="1">
      <c r="A7" s="709">
        <v>1</v>
      </c>
      <c r="B7" s="133" t="s">
        <v>208</v>
      </c>
      <c r="C7" s="49" t="s">
        <v>575</v>
      </c>
      <c r="D7" s="710" t="s">
        <v>215</v>
      </c>
      <c r="E7" s="711">
        <v>0.75</v>
      </c>
      <c r="F7" s="712">
        <v>1</v>
      </c>
      <c r="G7" s="713"/>
      <c r="H7" s="714">
        <v>41</v>
      </c>
      <c r="I7" s="715">
        <v>9</v>
      </c>
      <c r="J7" s="716">
        <f aca="true" t="shared" si="0" ref="J7:J18">(G7*3600+H7*60+I7)*E7</f>
        <v>1851.75</v>
      </c>
      <c r="K7" s="717">
        <v>1</v>
      </c>
      <c r="L7" s="718">
        <v>100</v>
      </c>
      <c r="M7" s="88">
        <v>9</v>
      </c>
      <c r="N7" s="719"/>
      <c r="O7" s="720">
        <v>18</v>
      </c>
      <c r="P7" s="715">
        <v>27</v>
      </c>
      <c r="Q7" s="716">
        <f aca="true" t="shared" si="1" ref="Q7:Q40">(N7*3600+O7*60+P7)*E7</f>
        <v>830.25</v>
      </c>
      <c r="R7" s="717">
        <v>11</v>
      </c>
      <c r="S7" s="89">
        <v>90</v>
      </c>
      <c r="T7" s="712">
        <v>2</v>
      </c>
      <c r="U7" s="719"/>
      <c r="V7" s="720">
        <v>15</v>
      </c>
      <c r="W7" s="715">
        <v>49</v>
      </c>
      <c r="X7" s="721">
        <f aca="true" t="shared" si="2" ref="X7:X28">(U7*3600+V7*60+W7)*E7</f>
        <v>711.75</v>
      </c>
      <c r="Y7" s="717">
        <v>4</v>
      </c>
      <c r="Z7" s="718">
        <v>97</v>
      </c>
      <c r="AA7" s="722">
        <f aca="true" t="shared" si="3" ref="AA7:AA48">L7+S7+Z7</f>
        <v>287</v>
      </c>
      <c r="AB7" s="723">
        <v>1004</v>
      </c>
      <c r="AC7" s="724">
        <v>1</v>
      </c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</row>
    <row r="8" spans="1:29" ht="45" customHeight="1">
      <c r="A8" s="725">
        <v>2</v>
      </c>
      <c r="B8" s="80" t="s">
        <v>869</v>
      </c>
      <c r="C8" s="139" t="s">
        <v>870</v>
      </c>
      <c r="D8" s="726" t="s">
        <v>215</v>
      </c>
      <c r="E8" s="53">
        <v>0.74</v>
      </c>
      <c r="F8" s="727">
        <v>3</v>
      </c>
      <c r="G8" s="728"/>
      <c r="H8" s="729">
        <v>49</v>
      </c>
      <c r="I8" s="715">
        <v>16</v>
      </c>
      <c r="J8" s="716">
        <f t="shared" si="0"/>
        <v>2187.44</v>
      </c>
      <c r="K8" s="730">
        <v>3</v>
      </c>
      <c r="L8" s="731">
        <v>98</v>
      </c>
      <c r="M8" s="42">
        <v>2</v>
      </c>
      <c r="N8" s="732"/>
      <c r="O8" s="733">
        <v>15</v>
      </c>
      <c r="P8" s="715">
        <v>26</v>
      </c>
      <c r="Q8" s="716">
        <f t="shared" si="1"/>
        <v>685.24</v>
      </c>
      <c r="R8" s="730">
        <v>2</v>
      </c>
      <c r="S8" s="95">
        <v>99</v>
      </c>
      <c r="T8" s="727">
        <v>7</v>
      </c>
      <c r="U8" s="732"/>
      <c r="V8" s="733">
        <v>17</v>
      </c>
      <c r="W8" s="715">
        <v>20</v>
      </c>
      <c r="X8" s="716">
        <f t="shared" si="2"/>
        <v>769.6</v>
      </c>
      <c r="Y8" s="730">
        <v>14</v>
      </c>
      <c r="Z8" s="731">
        <v>87</v>
      </c>
      <c r="AA8" s="734">
        <f t="shared" si="3"/>
        <v>284</v>
      </c>
      <c r="AB8" s="735">
        <v>906</v>
      </c>
      <c r="AC8" s="736">
        <v>10</v>
      </c>
    </row>
    <row r="9" spans="1:42" s="166" customFormat="1" ht="45" customHeight="1">
      <c r="A9" s="725">
        <v>3</v>
      </c>
      <c r="B9" s="77" t="s">
        <v>584</v>
      </c>
      <c r="C9" s="50" t="s">
        <v>585</v>
      </c>
      <c r="D9" s="726" t="s">
        <v>215</v>
      </c>
      <c r="E9" s="53">
        <v>0.75</v>
      </c>
      <c r="F9" s="727">
        <v>4</v>
      </c>
      <c r="G9" s="728"/>
      <c r="H9" s="729">
        <v>59</v>
      </c>
      <c r="I9" s="715">
        <v>39</v>
      </c>
      <c r="J9" s="716">
        <f t="shared" si="0"/>
        <v>2684.25</v>
      </c>
      <c r="K9" s="730">
        <v>9</v>
      </c>
      <c r="L9" s="731">
        <v>92</v>
      </c>
      <c r="M9" s="42">
        <v>5</v>
      </c>
      <c r="N9" s="732"/>
      <c r="O9" s="720">
        <v>17</v>
      </c>
      <c r="P9" s="715">
        <v>42</v>
      </c>
      <c r="Q9" s="716">
        <f t="shared" si="1"/>
        <v>796.5</v>
      </c>
      <c r="R9" s="730">
        <v>8</v>
      </c>
      <c r="S9" s="95">
        <v>93</v>
      </c>
      <c r="T9" s="727">
        <v>4</v>
      </c>
      <c r="U9" s="732"/>
      <c r="V9" s="733">
        <v>16</v>
      </c>
      <c r="W9" s="715">
        <v>26</v>
      </c>
      <c r="X9" s="716">
        <f t="shared" si="2"/>
        <v>739.5</v>
      </c>
      <c r="Y9" s="730">
        <v>7</v>
      </c>
      <c r="Z9" s="731">
        <v>94</v>
      </c>
      <c r="AA9" s="734">
        <f t="shared" si="3"/>
        <v>279</v>
      </c>
      <c r="AB9" s="735">
        <v>893</v>
      </c>
      <c r="AC9" s="736">
        <v>12</v>
      </c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</row>
    <row r="10" spans="1:29" s="166" customFormat="1" ht="45" customHeight="1">
      <c r="A10" s="725">
        <v>4</v>
      </c>
      <c r="B10" s="77" t="s">
        <v>607</v>
      </c>
      <c r="C10" s="50" t="s">
        <v>770</v>
      </c>
      <c r="D10" s="726" t="s">
        <v>771</v>
      </c>
      <c r="E10" s="53">
        <v>0.8</v>
      </c>
      <c r="F10" s="727">
        <v>19</v>
      </c>
      <c r="G10" s="728">
        <v>1</v>
      </c>
      <c r="H10" s="729">
        <v>25</v>
      </c>
      <c r="I10" s="715">
        <v>53</v>
      </c>
      <c r="J10" s="716">
        <f t="shared" si="0"/>
        <v>4122.400000000001</v>
      </c>
      <c r="K10" s="730">
        <v>22</v>
      </c>
      <c r="L10" s="731">
        <v>79</v>
      </c>
      <c r="M10" s="42">
        <v>1</v>
      </c>
      <c r="N10" s="732"/>
      <c r="O10" s="733">
        <v>13</v>
      </c>
      <c r="P10" s="715">
        <v>45</v>
      </c>
      <c r="Q10" s="716">
        <f t="shared" si="1"/>
        <v>660</v>
      </c>
      <c r="R10" s="730">
        <v>1</v>
      </c>
      <c r="S10" s="95">
        <v>100</v>
      </c>
      <c r="T10" s="727">
        <v>1</v>
      </c>
      <c r="U10" s="732"/>
      <c r="V10" s="733">
        <v>14</v>
      </c>
      <c r="W10" s="715">
        <v>35</v>
      </c>
      <c r="X10" s="716">
        <f t="shared" si="2"/>
        <v>700</v>
      </c>
      <c r="Y10" s="730">
        <v>2</v>
      </c>
      <c r="Z10" s="731">
        <v>99</v>
      </c>
      <c r="AA10" s="734">
        <f t="shared" si="3"/>
        <v>278</v>
      </c>
      <c r="AB10" s="735">
        <v>988</v>
      </c>
      <c r="AC10" s="736">
        <v>2</v>
      </c>
    </row>
    <row r="11" spans="1:42" s="166" customFormat="1" ht="45" customHeight="1">
      <c r="A11" s="725">
        <v>5</v>
      </c>
      <c r="B11" s="77" t="s">
        <v>941</v>
      </c>
      <c r="C11" s="52" t="s">
        <v>746</v>
      </c>
      <c r="D11" s="726" t="s">
        <v>215</v>
      </c>
      <c r="E11" s="53">
        <v>0.63</v>
      </c>
      <c r="F11" s="727">
        <v>12</v>
      </c>
      <c r="G11" s="728">
        <v>1</v>
      </c>
      <c r="H11" s="729">
        <v>10</v>
      </c>
      <c r="I11" s="715">
        <v>0</v>
      </c>
      <c r="J11" s="716">
        <f t="shared" si="0"/>
        <v>2646</v>
      </c>
      <c r="K11" s="730">
        <v>7</v>
      </c>
      <c r="L11" s="731">
        <v>94</v>
      </c>
      <c r="M11" s="42">
        <v>21</v>
      </c>
      <c r="N11" s="732"/>
      <c r="O11" s="733">
        <v>23</v>
      </c>
      <c r="P11" s="715">
        <v>47</v>
      </c>
      <c r="Q11" s="716">
        <f t="shared" si="1"/>
        <v>899.01</v>
      </c>
      <c r="R11" s="730">
        <v>16</v>
      </c>
      <c r="S11" s="95">
        <v>85</v>
      </c>
      <c r="T11" s="727">
        <v>15</v>
      </c>
      <c r="U11" s="732"/>
      <c r="V11" s="733">
        <v>18</v>
      </c>
      <c r="W11" s="715">
        <v>48</v>
      </c>
      <c r="X11" s="716">
        <f t="shared" si="2"/>
        <v>710.64</v>
      </c>
      <c r="Y11" s="730">
        <v>3</v>
      </c>
      <c r="Z11" s="731">
        <v>98</v>
      </c>
      <c r="AA11" s="734">
        <f t="shared" si="3"/>
        <v>277</v>
      </c>
      <c r="AB11" s="735">
        <v>516</v>
      </c>
      <c r="AC11" s="736">
        <v>34</v>
      </c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</row>
    <row r="12" spans="1:42" s="166" customFormat="1" ht="45" customHeight="1">
      <c r="A12" s="725">
        <v>6</v>
      </c>
      <c r="B12" s="77" t="s">
        <v>649</v>
      </c>
      <c r="C12" s="50" t="s">
        <v>779</v>
      </c>
      <c r="D12" s="726" t="s">
        <v>215</v>
      </c>
      <c r="E12" s="53">
        <v>0.76</v>
      </c>
      <c r="F12" s="727">
        <v>5</v>
      </c>
      <c r="G12" s="728">
        <v>1</v>
      </c>
      <c r="H12" s="729">
        <v>0</v>
      </c>
      <c r="I12" s="715">
        <v>36</v>
      </c>
      <c r="J12" s="716">
        <f t="shared" si="0"/>
        <v>2763.36</v>
      </c>
      <c r="K12" s="730">
        <v>11</v>
      </c>
      <c r="L12" s="731">
        <v>90</v>
      </c>
      <c r="M12" s="42">
        <v>4</v>
      </c>
      <c r="N12" s="732"/>
      <c r="O12" s="733">
        <v>16</v>
      </c>
      <c r="P12" s="715">
        <v>46</v>
      </c>
      <c r="Q12" s="716">
        <f t="shared" si="1"/>
        <v>764.5600000000001</v>
      </c>
      <c r="R12" s="730">
        <v>6</v>
      </c>
      <c r="S12" s="95">
        <v>95</v>
      </c>
      <c r="T12" s="727">
        <v>5</v>
      </c>
      <c r="U12" s="732"/>
      <c r="V12" s="733">
        <v>16</v>
      </c>
      <c r="W12" s="715">
        <v>27</v>
      </c>
      <c r="X12" s="716">
        <f t="shared" si="2"/>
        <v>750.12</v>
      </c>
      <c r="Y12" s="730">
        <v>11</v>
      </c>
      <c r="Z12" s="731">
        <v>90</v>
      </c>
      <c r="AA12" s="734">
        <f t="shared" si="3"/>
        <v>275</v>
      </c>
      <c r="AB12" s="735">
        <v>945</v>
      </c>
      <c r="AC12" s="736">
        <v>3</v>
      </c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</row>
    <row r="13" spans="1:42" s="166" customFormat="1" ht="45" customHeight="1">
      <c r="A13" s="725">
        <v>7</v>
      </c>
      <c r="B13" s="77" t="s">
        <v>1063</v>
      </c>
      <c r="C13" s="50" t="s">
        <v>746</v>
      </c>
      <c r="D13" s="726" t="s">
        <v>215</v>
      </c>
      <c r="E13" s="55">
        <v>0.63</v>
      </c>
      <c r="F13" s="727">
        <v>9</v>
      </c>
      <c r="G13" s="737">
        <v>1</v>
      </c>
      <c r="H13" s="733">
        <v>3</v>
      </c>
      <c r="I13" s="715">
        <v>24</v>
      </c>
      <c r="J13" s="716">
        <f t="shared" si="0"/>
        <v>2396.52</v>
      </c>
      <c r="K13" s="730">
        <v>4</v>
      </c>
      <c r="L13" s="731">
        <v>97</v>
      </c>
      <c r="M13" s="42">
        <v>25</v>
      </c>
      <c r="N13" s="732"/>
      <c r="O13" s="733">
        <v>27</v>
      </c>
      <c r="P13" s="715">
        <v>37</v>
      </c>
      <c r="Q13" s="716">
        <f t="shared" si="1"/>
        <v>1043.91</v>
      </c>
      <c r="R13" s="730">
        <v>25</v>
      </c>
      <c r="S13" s="95">
        <v>76</v>
      </c>
      <c r="T13" s="727">
        <v>14</v>
      </c>
      <c r="U13" s="732"/>
      <c r="V13" s="733">
        <v>18</v>
      </c>
      <c r="W13" s="715">
        <v>24</v>
      </c>
      <c r="X13" s="716">
        <f t="shared" si="2"/>
        <v>695.52</v>
      </c>
      <c r="Y13" s="730">
        <v>1</v>
      </c>
      <c r="Z13" s="731">
        <v>100</v>
      </c>
      <c r="AA13" s="734">
        <f t="shared" si="3"/>
        <v>273</v>
      </c>
      <c r="AB13" s="735" t="s">
        <v>723</v>
      </c>
      <c r="AC13" s="736" t="s">
        <v>723</v>
      </c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</row>
    <row r="14" spans="1:42" s="166" customFormat="1" ht="45" customHeight="1">
      <c r="A14" s="725">
        <v>8</v>
      </c>
      <c r="B14" s="77" t="s">
        <v>1070</v>
      </c>
      <c r="C14" s="50" t="s">
        <v>650</v>
      </c>
      <c r="D14" s="726" t="s">
        <v>216</v>
      </c>
      <c r="E14" s="53">
        <v>0.64</v>
      </c>
      <c r="F14" s="727">
        <v>11</v>
      </c>
      <c r="G14" s="737">
        <v>1</v>
      </c>
      <c r="H14" s="733">
        <v>9</v>
      </c>
      <c r="I14" s="715">
        <v>7</v>
      </c>
      <c r="J14" s="716">
        <f t="shared" si="0"/>
        <v>2654.08</v>
      </c>
      <c r="K14" s="730">
        <v>8</v>
      </c>
      <c r="L14" s="731">
        <v>93</v>
      </c>
      <c r="M14" s="42">
        <v>8</v>
      </c>
      <c r="N14" s="732"/>
      <c r="O14" s="733">
        <v>18</v>
      </c>
      <c r="P14" s="715">
        <v>9</v>
      </c>
      <c r="Q14" s="716">
        <f t="shared" si="1"/>
        <v>696.96</v>
      </c>
      <c r="R14" s="730">
        <v>4</v>
      </c>
      <c r="S14" s="95">
        <v>97</v>
      </c>
      <c r="T14" s="727">
        <v>21</v>
      </c>
      <c r="U14" s="732"/>
      <c r="V14" s="733">
        <v>22</v>
      </c>
      <c r="W14" s="715">
        <v>26</v>
      </c>
      <c r="X14" s="716">
        <f t="shared" si="2"/>
        <v>861.44</v>
      </c>
      <c r="Y14" s="730">
        <v>20</v>
      </c>
      <c r="Z14" s="731">
        <v>81</v>
      </c>
      <c r="AA14" s="734">
        <f t="shared" si="3"/>
        <v>271</v>
      </c>
      <c r="AB14" s="735" t="s">
        <v>802</v>
      </c>
      <c r="AC14" s="736" t="s">
        <v>802</v>
      </c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</row>
    <row r="15" spans="1:40" s="166" customFormat="1" ht="45" customHeight="1">
      <c r="A15" s="725">
        <v>9</v>
      </c>
      <c r="B15" s="77" t="s">
        <v>920</v>
      </c>
      <c r="C15" s="50" t="s">
        <v>757</v>
      </c>
      <c r="D15" s="726" t="s">
        <v>216</v>
      </c>
      <c r="E15" s="53">
        <v>0.67</v>
      </c>
      <c r="F15" s="727">
        <v>16</v>
      </c>
      <c r="G15" s="728">
        <v>1</v>
      </c>
      <c r="H15" s="729">
        <v>16</v>
      </c>
      <c r="I15" s="715">
        <v>3</v>
      </c>
      <c r="J15" s="716">
        <f t="shared" si="0"/>
        <v>3057.21</v>
      </c>
      <c r="K15" s="730">
        <v>14</v>
      </c>
      <c r="L15" s="731">
        <v>87</v>
      </c>
      <c r="M15" s="42">
        <v>18</v>
      </c>
      <c r="N15" s="738"/>
      <c r="O15" s="733">
        <v>22</v>
      </c>
      <c r="P15" s="715">
        <v>34</v>
      </c>
      <c r="Q15" s="716">
        <f t="shared" si="1"/>
        <v>907.1800000000001</v>
      </c>
      <c r="R15" s="730">
        <v>17</v>
      </c>
      <c r="S15" s="95">
        <v>84</v>
      </c>
      <c r="T15" s="727">
        <v>11</v>
      </c>
      <c r="U15" s="732"/>
      <c r="V15" s="733">
        <v>17</v>
      </c>
      <c r="W15" s="715">
        <v>59</v>
      </c>
      <c r="X15" s="716">
        <f t="shared" si="2"/>
        <v>722.9300000000001</v>
      </c>
      <c r="Y15" s="730">
        <v>6</v>
      </c>
      <c r="Z15" s="731">
        <v>95</v>
      </c>
      <c r="AA15" s="734">
        <f t="shared" si="3"/>
        <v>266</v>
      </c>
      <c r="AB15" s="735">
        <v>564</v>
      </c>
      <c r="AC15" s="736">
        <v>30</v>
      </c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</row>
    <row r="16" spans="1:29" ht="45" customHeight="1">
      <c r="A16" s="725">
        <v>10</v>
      </c>
      <c r="B16" s="77" t="s">
        <v>32</v>
      </c>
      <c r="C16" s="50" t="s">
        <v>648</v>
      </c>
      <c r="D16" s="726" t="s">
        <v>216</v>
      </c>
      <c r="E16" s="53">
        <v>0.68</v>
      </c>
      <c r="F16" s="727">
        <v>7</v>
      </c>
      <c r="G16" s="728">
        <v>1</v>
      </c>
      <c r="H16" s="729">
        <v>1</v>
      </c>
      <c r="I16" s="715">
        <v>15</v>
      </c>
      <c r="J16" s="716">
        <f t="shared" si="0"/>
        <v>2499</v>
      </c>
      <c r="K16" s="730">
        <v>5</v>
      </c>
      <c r="L16" s="731">
        <v>96</v>
      </c>
      <c r="M16" s="42">
        <v>24</v>
      </c>
      <c r="N16" s="737"/>
      <c r="O16" s="733">
        <v>24</v>
      </c>
      <c r="P16" s="715">
        <v>38</v>
      </c>
      <c r="Q16" s="716">
        <f t="shared" si="1"/>
        <v>1005.0400000000001</v>
      </c>
      <c r="R16" s="730">
        <v>24</v>
      </c>
      <c r="S16" s="95">
        <v>77</v>
      </c>
      <c r="T16" s="727">
        <v>12</v>
      </c>
      <c r="U16" s="739"/>
      <c r="V16" s="733">
        <v>18</v>
      </c>
      <c r="W16" s="715">
        <v>8</v>
      </c>
      <c r="X16" s="716">
        <f t="shared" si="2"/>
        <v>739.84</v>
      </c>
      <c r="Y16" s="730">
        <v>8</v>
      </c>
      <c r="Z16" s="731">
        <v>93</v>
      </c>
      <c r="AA16" s="734">
        <f t="shared" si="3"/>
        <v>266</v>
      </c>
      <c r="AB16" s="735">
        <v>266</v>
      </c>
      <c r="AC16" s="736">
        <v>42</v>
      </c>
    </row>
    <row r="17" spans="1:42" s="166" customFormat="1" ht="45" customHeight="1">
      <c r="A17" s="725">
        <v>11</v>
      </c>
      <c r="B17" s="77" t="s">
        <v>597</v>
      </c>
      <c r="C17" s="50" t="s">
        <v>754</v>
      </c>
      <c r="D17" s="726" t="s">
        <v>216</v>
      </c>
      <c r="E17" s="53">
        <v>0.76</v>
      </c>
      <c r="F17" s="727">
        <v>2</v>
      </c>
      <c r="G17" s="728"/>
      <c r="H17" s="729">
        <v>45</v>
      </c>
      <c r="I17" s="715">
        <v>38</v>
      </c>
      <c r="J17" s="716">
        <f t="shared" si="0"/>
        <v>2080.88</v>
      </c>
      <c r="K17" s="730">
        <v>2</v>
      </c>
      <c r="L17" s="731">
        <v>99</v>
      </c>
      <c r="M17" s="42">
        <v>16</v>
      </c>
      <c r="N17" s="738"/>
      <c r="O17" s="733">
        <v>22</v>
      </c>
      <c r="P17" s="715">
        <v>2</v>
      </c>
      <c r="Q17" s="716">
        <f t="shared" si="1"/>
        <v>1004.72</v>
      </c>
      <c r="R17" s="730">
        <v>23</v>
      </c>
      <c r="S17" s="95">
        <v>78</v>
      </c>
      <c r="T17" s="727">
        <v>6</v>
      </c>
      <c r="U17" s="732"/>
      <c r="V17" s="733">
        <v>16</v>
      </c>
      <c r="W17" s="715">
        <v>45</v>
      </c>
      <c r="X17" s="716">
        <f t="shared" si="2"/>
        <v>763.8</v>
      </c>
      <c r="Y17" s="730">
        <v>12</v>
      </c>
      <c r="Z17" s="731">
        <v>89</v>
      </c>
      <c r="AA17" s="734">
        <f t="shared" si="3"/>
        <v>266</v>
      </c>
      <c r="AB17" s="735">
        <v>925</v>
      </c>
      <c r="AC17" s="736">
        <v>6</v>
      </c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</row>
    <row r="18" spans="1:42" s="166" customFormat="1" ht="45" customHeight="1">
      <c r="A18" s="725">
        <v>12</v>
      </c>
      <c r="B18" s="77" t="s">
        <v>750</v>
      </c>
      <c r="C18" s="50" t="s">
        <v>751</v>
      </c>
      <c r="D18" s="726" t="s">
        <v>752</v>
      </c>
      <c r="E18" s="53">
        <v>0.76</v>
      </c>
      <c r="F18" s="727">
        <v>14</v>
      </c>
      <c r="G18" s="728">
        <v>1</v>
      </c>
      <c r="H18" s="729">
        <v>11</v>
      </c>
      <c r="I18" s="715">
        <v>53</v>
      </c>
      <c r="J18" s="716">
        <f t="shared" si="0"/>
        <v>3277.88</v>
      </c>
      <c r="K18" s="730">
        <v>16</v>
      </c>
      <c r="L18" s="731">
        <v>85</v>
      </c>
      <c r="M18" s="42">
        <v>12</v>
      </c>
      <c r="N18" s="732"/>
      <c r="O18" s="720">
        <v>19</v>
      </c>
      <c r="P18" s="715">
        <v>38</v>
      </c>
      <c r="Q18" s="716">
        <f t="shared" si="1"/>
        <v>895.28</v>
      </c>
      <c r="R18" s="730">
        <v>15</v>
      </c>
      <c r="S18" s="95">
        <v>86</v>
      </c>
      <c r="T18" s="727">
        <v>3</v>
      </c>
      <c r="U18" s="732"/>
      <c r="V18" s="733">
        <v>16</v>
      </c>
      <c r="W18" s="715">
        <v>14</v>
      </c>
      <c r="X18" s="716">
        <f t="shared" si="2"/>
        <v>740.24</v>
      </c>
      <c r="Y18" s="730">
        <v>9</v>
      </c>
      <c r="Z18" s="731">
        <v>92</v>
      </c>
      <c r="AA18" s="734">
        <f t="shared" si="3"/>
        <v>263</v>
      </c>
      <c r="AB18" s="735">
        <v>932</v>
      </c>
      <c r="AC18" s="736">
        <v>4</v>
      </c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</row>
    <row r="19" spans="1:42" s="166" customFormat="1" ht="45" customHeight="1">
      <c r="A19" s="725">
        <v>13</v>
      </c>
      <c r="B19" s="77" t="s">
        <v>789</v>
      </c>
      <c r="C19" s="50" t="s">
        <v>790</v>
      </c>
      <c r="D19" s="726" t="s">
        <v>216</v>
      </c>
      <c r="E19" s="53">
        <v>0.71</v>
      </c>
      <c r="F19" s="727"/>
      <c r="G19" s="728"/>
      <c r="H19" s="740" t="s">
        <v>627</v>
      </c>
      <c r="I19" s="741"/>
      <c r="J19" s="716"/>
      <c r="K19" s="730"/>
      <c r="L19" s="731">
        <v>78</v>
      </c>
      <c r="M19" s="42">
        <v>3</v>
      </c>
      <c r="N19" s="732"/>
      <c r="O19" s="733">
        <v>16</v>
      </c>
      <c r="P19" s="715">
        <v>15</v>
      </c>
      <c r="Q19" s="716">
        <f t="shared" si="1"/>
        <v>692.25</v>
      </c>
      <c r="R19" s="730">
        <v>3</v>
      </c>
      <c r="S19" s="95">
        <v>98</v>
      </c>
      <c r="T19" s="727">
        <v>16</v>
      </c>
      <c r="U19" s="732"/>
      <c r="V19" s="733">
        <v>19</v>
      </c>
      <c r="W19" s="715">
        <v>11</v>
      </c>
      <c r="X19" s="716">
        <f t="shared" si="2"/>
        <v>817.2099999999999</v>
      </c>
      <c r="Y19" s="730">
        <v>16</v>
      </c>
      <c r="Z19" s="731">
        <v>85</v>
      </c>
      <c r="AA19" s="734">
        <f t="shared" si="3"/>
        <v>261</v>
      </c>
      <c r="AB19" s="735">
        <v>777</v>
      </c>
      <c r="AC19" s="736">
        <v>20</v>
      </c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</row>
    <row r="20" spans="1:42" s="166" customFormat="1" ht="45" customHeight="1">
      <c r="A20" s="725">
        <v>14</v>
      </c>
      <c r="B20" s="77" t="s">
        <v>792</v>
      </c>
      <c r="C20" s="50" t="s">
        <v>793</v>
      </c>
      <c r="D20" s="726" t="s">
        <v>215</v>
      </c>
      <c r="E20" s="53">
        <v>0.71</v>
      </c>
      <c r="F20" s="727"/>
      <c r="G20" s="728"/>
      <c r="H20" s="740" t="s">
        <v>604</v>
      </c>
      <c r="I20" s="741"/>
      <c r="J20" s="716"/>
      <c r="K20" s="730"/>
      <c r="L20" s="731">
        <v>78</v>
      </c>
      <c r="M20" s="42">
        <v>10</v>
      </c>
      <c r="N20" s="732"/>
      <c r="O20" s="720">
        <v>19</v>
      </c>
      <c r="P20" s="715">
        <v>19</v>
      </c>
      <c r="Q20" s="716">
        <f t="shared" si="1"/>
        <v>822.89</v>
      </c>
      <c r="R20" s="730">
        <v>10</v>
      </c>
      <c r="S20" s="95">
        <v>91</v>
      </c>
      <c r="T20" s="727">
        <v>8</v>
      </c>
      <c r="U20" s="732"/>
      <c r="V20" s="733">
        <v>17</v>
      </c>
      <c r="W20" s="715">
        <v>25</v>
      </c>
      <c r="X20" s="716">
        <f t="shared" si="2"/>
        <v>741.9499999999999</v>
      </c>
      <c r="Y20" s="730">
        <v>10</v>
      </c>
      <c r="Z20" s="731">
        <v>91</v>
      </c>
      <c r="AA20" s="734">
        <f t="shared" si="3"/>
        <v>260</v>
      </c>
      <c r="AB20" s="735">
        <v>832</v>
      </c>
      <c r="AC20" s="736">
        <v>16</v>
      </c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</row>
    <row r="21" spans="1:29" ht="45" customHeight="1">
      <c r="A21" s="725">
        <v>15</v>
      </c>
      <c r="B21" s="77" t="s">
        <v>738</v>
      </c>
      <c r="C21" s="50" t="s">
        <v>633</v>
      </c>
      <c r="D21" s="726" t="s">
        <v>218</v>
      </c>
      <c r="E21" s="53">
        <v>0.67</v>
      </c>
      <c r="F21" s="727"/>
      <c r="G21" s="728"/>
      <c r="H21" s="740" t="s">
        <v>619</v>
      </c>
      <c r="I21" s="741"/>
      <c r="J21" s="716"/>
      <c r="K21" s="730"/>
      <c r="L21" s="731">
        <v>78</v>
      </c>
      <c r="M21" s="42">
        <v>20</v>
      </c>
      <c r="N21" s="732"/>
      <c r="O21" s="733">
        <v>23</v>
      </c>
      <c r="P21" s="715">
        <v>13</v>
      </c>
      <c r="Q21" s="716">
        <f t="shared" si="1"/>
        <v>933.3100000000001</v>
      </c>
      <c r="R21" s="730">
        <v>19</v>
      </c>
      <c r="S21" s="95">
        <v>82</v>
      </c>
      <c r="T21" s="727">
        <v>9</v>
      </c>
      <c r="U21" s="732"/>
      <c r="V21" s="733">
        <v>17</v>
      </c>
      <c r="W21" s="715">
        <v>45</v>
      </c>
      <c r="X21" s="716">
        <f t="shared" si="2"/>
        <v>713.5500000000001</v>
      </c>
      <c r="Y21" s="730">
        <v>5</v>
      </c>
      <c r="Z21" s="731">
        <v>96</v>
      </c>
      <c r="AA21" s="734">
        <f t="shared" si="3"/>
        <v>256</v>
      </c>
      <c r="AB21" s="735">
        <v>910</v>
      </c>
      <c r="AC21" s="736">
        <v>8</v>
      </c>
    </row>
    <row r="22" spans="1:40" s="166" customFormat="1" ht="45" customHeight="1">
      <c r="A22" s="725">
        <v>16</v>
      </c>
      <c r="B22" s="77" t="s">
        <v>662</v>
      </c>
      <c r="C22" s="50" t="s">
        <v>663</v>
      </c>
      <c r="D22" s="726" t="s">
        <v>218</v>
      </c>
      <c r="E22" s="53">
        <v>0.7</v>
      </c>
      <c r="F22" s="727">
        <v>8</v>
      </c>
      <c r="G22" s="728">
        <v>1</v>
      </c>
      <c r="H22" s="729">
        <v>1</v>
      </c>
      <c r="I22" s="715">
        <v>42</v>
      </c>
      <c r="J22" s="716">
        <f aca="true" t="shared" si="4" ref="J22:J27">(G22*3600+H22*60+I22)*E22</f>
        <v>2591.3999999999996</v>
      </c>
      <c r="K22" s="730">
        <v>6</v>
      </c>
      <c r="L22" s="731">
        <v>95</v>
      </c>
      <c r="M22" s="42">
        <v>26</v>
      </c>
      <c r="N22" s="732"/>
      <c r="O22" s="733">
        <v>30</v>
      </c>
      <c r="P22" s="715">
        <v>34</v>
      </c>
      <c r="Q22" s="716">
        <f t="shared" si="1"/>
        <v>1283.8</v>
      </c>
      <c r="R22" s="730">
        <v>29</v>
      </c>
      <c r="S22" s="95">
        <v>72</v>
      </c>
      <c r="T22" s="727">
        <v>13</v>
      </c>
      <c r="U22" s="732"/>
      <c r="V22" s="733">
        <v>18</v>
      </c>
      <c r="W22" s="715">
        <v>12</v>
      </c>
      <c r="X22" s="716">
        <f t="shared" si="2"/>
        <v>764.4</v>
      </c>
      <c r="Y22" s="730">
        <v>13</v>
      </c>
      <c r="Z22" s="731">
        <v>88</v>
      </c>
      <c r="AA22" s="734">
        <f t="shared" si="3"/>
        <v>255</v>
      </c>
      <c r="AB22" s="735">
        <v>688</v>
      </c>
      <c r="AC22" s="736">
        <v>23</v>
      </c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</row>
    <row r="23" spans="1:42" s="166" customFormat="1" ht="45" customHeight="1">
      <c r="A23" s="725">
        <v>17</v>
      </c>
      <c r="B23" s="77" t="s">
        <v>37</v>
      </c>
      <c r="C23" s="50" t="s">
        <v>884</v>
      </c>
      <c r="D23" s="726" t="s">
        <v>623</v>
      </c>
      <c r="E23" s="53">
        <v>0.73</v>
      </c>
      <c r="F23" s="727">
        <v>10</v>
      </c>
      <c r="G23" s="728">
        <v>1</v>
      </c>
      <c r="H23" s="729">
        <v>5</v>
      </c>
      <c r="I23" s="715">
        <v>8</v>
      </c>
      <c r="J23" s="716">
        <f t="shared" si="4"/>
        <v>2852.84</v>
      </c>
      <c r="K23" s="730">
        <v>13</v>
      </c>
      <c r="L23" s="731">
        <v>88</v>
      </c>
      <c r="M23" s="42">
        <v>19</v>
      </c>
      <c r="N23" s="732"/>
      <c r="O23" s="733">
        <v>22</v>
      </c>
      <c r="P23" s="715">
        <v>40</v>
      </c>
      <c r="Q23" s="716">
        <f t="shared" si="1"/>
        <v>992.8</v>
      </c>
      <c r="R23" s="730">
        <v>21</v>
      </c>
      <c r="S23" s="95">
        <v>80</v>
      </c>
      <c r="T23" s="727">
        <v>10</v>
      </c>
      <c r="U23" s="732"/>
      <c r="V23" s="733">
        <v>17</v>
      </c>
      <c r="W23" s="715">
        <v>50</v>
      </c>
      <c r="X23" s="716">
        <f t="shared" si="2"/>
        <v>781.1</v>
      </c>
      <c r="Y23" s="730">
        <v>15</v>
      </c>
      <c r="Z23" s="731">
        <v>86</v>
      </c>
      <c r="AA23" s="734">
        <f t="shared" si="3"/>
        <v>254</v>
      </c>
      <c r="AB23" s="735">
        <v>930</v>
      </c>
      <c r="AC23" s="736">
        <v>5</v>
      </c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</row>
    <row r="24" spans="1:40" s="166" customFormat="1" ht="45" customHeight="1">
      <c r="A24" s="725">
        <v>18</v>
      </c>
      <c r="B24" s="77" t="s">
        <v>51</v>
      </c>
      <c r="C24" s="50" t="s">
        <v>1033</v>
      </c>
      <c r="D24" s="726" t="s">
        <v>217</v>
      </c>
      <c r="E24" s="55">
        <v>0.63</v>
      </c>
      <c r="F24" s="727">
        <v>22</v>
      </c>
      <c r="G24" s="728">
        <v>1</v>
      </c>
      <c r="H24" s="729">
        <v>28</v>
      </c>
      <c r="I24" s="715">
        <v>43</v>
      </c>
      <c r="J24" s="716">
        <f t="shared" si="4"/>
        <v>3353.4900000000002</v>
      </c>
      <c r="K24" s="730">
        <v>19</v>
      </c>
      <c r="L24" s="731">
        <v>82</v>
      </c>
      <c r="M24" s="42">
        <v>13</v>
      </c>
      <c r="N24" s="732"/>
      <c r="O24" s="733">
        <v>20</v>
      </c>
      <c r="P24" s="715">
        <v>50</v>
      </c>
      <c r="Q24" s="716">
        <f t="shared" si="1"/>
        <v>787.5</v>
      </c>
      <c r="R24" s="730">
        <v>7</v>
      </c>
      <c r="S24" s="95">
        <v>94</v>
      </c>
      <c r="T24" s="727">
        <v>28</v>
      </c>
      <c r="U24" s="732"/>
      <c r="V24" s="733">
        <v>25</v>
      </c>
      <c r="W24" s="715">
        <v>8</v>
      </c>
      <c r="X24" s="716">
        <f t="shared" si="2"/>
        <v>950.04</v>
      </c>
      <c r="Y24" s="730">
        <v>26</v>
      </c>
      <c r="Z24" s="731">
        <v>75</v>
      </c>
      <c r="AA24" s="734">
        <f t="shared" si="3"/>
        <v>251</v>
      </c>
      <c r="AB24" s="735">
        <v>815</v>
      </c>
      <c r="AC24" s="736">
        <v>18</v>
      </c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</row>
    <row r="25" spans="1:44" s="166" customFormat="1" ht="45" customHeight="1">
      <c r="A25" s="725">
        <v>19</v>
      </c>
      <c r="B25" s="77" t="s">
        <v>776</v>
      </c>
      <c r="C25" s="50" t="s">
        <v>585</v>
      </c>
      <c r="D25" s="726" t="s">
        <v>603</v>
      </c>
      <c r="E25" s="53">
        <v>0.75</v>
      </c>
      <c r="F25" s="727">
        <v>17</v>
      </c>
      <c r="G25" s="728">
        <v>1</v>
      </c>
      <c r="H25" s="729">
        <v>16</v>
      </c>
      <c r="I25" s="715">
        <v>20</v>
      </c>
      <c r="J25" s="716">
        <f t="shared" si="4"/>
        <v>3435</v>
      </c>
      <c r="K25" s="730">
        <v>21</v>
      </c>
      <c r="L25" s="731">
        <v>80</v>
      </c>
      <c r="M25" s="42">
        <v>6</v>
      </c>
      <c r="N25" s="738"/>
      <c r="O25" s="733">
        <v>17</v>
      </c>
      <c r="P25" s="715">
        <v>53</v>
      </c>
      <c r="Q25" s="716">
        <f t="shared" si="1"/>
        <v>804.75</v>
      </c>
      <c r="R25" s="730">
        <v>9</v>
      </c>
      <c r="S25" s="95">
        <v>92</v>
      </c>
      <c r="T25" s="727">
        <v>17</v>
      </c>
      <c r="U25" s="732"/>
      <c r="V25" s="733">
        <v>19</v>
      </c>
      <c r="W25" s="715">
        <v>43</v>
      </c>
      <c r="X25" s="716">
        <f t="shared" si="2"/>
        <v>887.25</v>
      </c>
      <c r="Y25" s="730">
        <v>23</v>
      </c>
      <c r="Z25" s="731">
        <v>78</v>
      </c>
      <c r="AA25" s="734">
        <f t="shared" si="3"/>
        <v>250</v>
      </c>
      <c r="AB25" s="735">
        <v>551</v>
      </c>
      <c r="AC25" s="736">
        <v>31</v>
      </c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</row>
    <row r="26" spans="1:40" s="166" customFormat="1" ht="45" customHeight="1">
      <c r="A26" s="725">
        <v>20</v>
      </c>
      <c r="B26" s="80" t="s">
        <v>658</v>
      </c>
      <c r="C26" s="52" t="s">
        <v>609</v>
      </c>
      <c r="D26" s="726" t="s">
        <v>215</v>
      </c>
      <c r="E26" s="53">
        <v>0.7</v>
      </c>
      <c r="F26" s="727">
        <v>15</v>
      </c>
      <c r="G26" s="728">
        <v>1</v>
      </c>
      <c r="H26" s="729">
        <v>13</v>
      </c>
      <c r="I26" s="715">
        <v>10</v>
      </c>
      <c r="J26" s="716">
        <f t="shared" si="4"/>
        <v>3073</v>
      </c>
      <c r="K26" s="730">
        <v>15</v>
      </c>
      <c r="L26" s="731">
        <v>86</v>
      </c>
      <c r="M26" s="42">
        <v>14</v>
      </c>
      <c r="N26" s="738"/>
      <c r="O26" s="720">
        <v>20</v>
      </c>
      <c r="P26" s="715">
        <v>55</v>
      </c>
      <c r="Q26" s="716">
        <f t="shared" si="1"/>
        <v>878.5</v>
      </c>
      <c r="R26" s="730">
        <v>14</v>
      </c>
      <c r="S26" s="95">
        <v>87</v>
      </c>
      <c r="T26" s="727">
        <v>23</v>
      </c>
      <c r="U26" s="732"/>
      <c r="V26" s="733">
        <v>23</v>
      </c>
      <c r="W26" s="715">
        <v>4</v>
      </c>
      <c r="X26" s="716">
        <f t="shared" si="2"/>
        <v>968.8</v>
      </c>
      <c r="Y26" s="730">
        <v>27</v>
      </c>
      <c r="Z26" s="731">
        <v>74</v>
      </c>
      <c r="AA26" s="734">
        <f t="shared" si="3"/>
        <v>247</v>
      </c>
      <c r="AB26" s="735">
        <v>654</v>
      </c>
      <c r="AC26" s="736">
        <v>25</v>
      </c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</row>
    <row r="27" spans="1:42" s="166" customFormat="1" ht="45" customHeight="1">
      <c r="A27" s="725">
        <v>21</v>
      </c>
      <c r="B27" s="77" t="s">
        <v>774</v>
      </c>
      <c r="C27" s="50" t="s">
        <v>585</v>
      </c>
      <c r="D27" s="726" t="s">
        <v>215</v>
      </c>
      <c r="E27" s="53">
        <v>0.75</v>
      </c>
      <c r="F27" s="727">
        <v>6</v>
      </c>
      <c r="G27" s="728">
        <v>1</v>
      </c>
      <c r="H27" s="729">
        <v>0</v>
      </c>
      <c r="I27" s="715">
        <v>58</v>
      </c>
      <c r="J27" s="716">
        <f t="shared" si="4"/>
        <v>2743.5</v>
      </c>
      <c r="K27" s="730">
        <v>10</v>
      </c>
      <c r="L27" s="731">
        <v>91</v>
      </c>
      <c r="M27" s="42">
        <v>17</v>
      </c>
      <c r="N27" s="738"/>
      <c r="O27" s="733">
        <v>22</v>
      </c>
      <c r="P27" s="715">
        <v>8</v>
      </c>
      <c r="Q27" s="716">
        <f t="shared" si="1"/>
        <v>996</v>
      </c>
      <c r="R27" s="730">
        <v>22</v>
      </c>
      <c r="S27" s="95">
        <v>79</v>
      </c>
      <c r="T27" s="727">
        <v>18</v>
      </c>
      <c r="U27" s="732"/>
      <c r="V27" s="733">
        <v>20</v>
      </c>
      <c r="W27" s="715">
        <v>45</v>
      </c>
      <c r="X27" s="716">
        <f t="shared" si="2"/>
        <v>933.75</v>
      </c>
      <c r="Y27" s="730">
        <v>25</v>
      </c>
      <c r="Z27" s="731">
        <v>76</v>
      </c>
      <c r="AA27" s="734">
        <f t="shared" si="3"/>
        <v>246</v>
      </c>
      <c r="AB27" s="735">
        <v>808</v>
      </c>
      <c r="AC27" s="736">
        <v>19</v>
      </c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</row>
    <row r="28" spans="1:42" s="166" customFormat="1" ht="45" customHeight="1">
      <c r="A28" s="725">
        <v>22</v>
      </c>
      <c r="B28" s="77" t="s">
        <v>576</v>
      </c>
      <c r="C28" s="50" t="s">
        <v>784</v>
      </c>
      <c r="D28" s="726" t="s">
        <v>785</v>
      </c>
      <c r="E28" s="54">
        <v>0.68</v>
      </c>
      <c r="F28" s="727"/>
      <c r="G28" s="728"/>
      <c r="H28" s="740" t="s">
        <v>604</v>
      </c>
      <c r="I28" s="741"/>
      <c r="J28" s="716"/>
      <c r="K28" s="730"/>
      <c r="L28" s="95">
        <v>78</v>
      </c>
      <c r="M28" s="727">
        <v>15</v>
      </c>
      <c r="N28" s="738"/>
      <c r="O28" s="733">
        <v>21</v>
      </c>
      <c r="P28" s="715">
        <v>4</v>
      </c>
      <c r="Q28" s="716">
        <f t="shared" si="1"/>
        <v>859.5200000000001</v>
      </c>
      <c r="R28" s="730">
        <v>13</v>
      </c>
      <c r="S28" s="95">
        <v>88</v>
      </c>
      <c r="T28" s="727">
        <v>20</v>
      </c>
      <c r="U28" s="732"/>
      <c r="V28" s="733">
        <v>21</v>
      </c>
      <c r="W28" s="715">
        <v>43</v>
      </c>
      <c r="X28" s="716">
        <f t="shared" si="2"/>
        <v>886.0400000000001</v>
      </c>
      <c r="Y28" s="730">
        <v>22</v>
      </c>
      <c r="Z28" s="731">
        <v>79</v>
      </c>
      <c r="AA28" s="734">
        <f t="shared" si="3"/>
        <v>245</v>
      </c>
      <c r="AB28" s="735">
        <v>910</v>
      </c>
      <c r="AC28" s="736">
        <v>9</v>
      </c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</row>
    <row r="29" spans="1:29" ht="45" customHeight="1">
      <c r="A29" s="725">
        <v>23</v>
      </c>
      <c r="B29" s="77" t="s">
        <v>988</v>
      </c>
      <c r="C29" s="52" t="s">
        <v>746</v>
      </c>
      <c r="D29" s="726" t="s">
        <v>603</v>
      </c>
      <c r="E29" s="55">
        <v>0.66</v>
      </c>
      <c r="F29" s="727"/>
      <c r="G29" s="728"/>
      <c r="H29" s="740" t="s">
        <v>604</v>
      </c>
      <c r="I29" s="741"/>
      <c r="J29" s="716"/>
      <c r="K29" s="742"/>
      <c r="L29" s="731">
        <v>78</v>
      </c>
      <c r="M29" s="42">
        <v>7</v>
      </c>
      <c r="N29" s="743"/>
      <c r="O29" s="733">
        <v>18</v>
      </c>
      <c r="P29" s="715">
        <v>5</v>
      </c>
      <c r="Q29" s="716">
        <f t="shared" si="1"/>
        <v>716.1</v>
      </c>
      <c r="R29" s="730">
        <v>5</v>
      </c>
      <c r="S29" s="95">
        <v>96</v>
      </c>
      <c r="T29" s="727"/>
      <c r="U29" s="744"/>
      <c r="V29" s="745" t="s">
        <v>652</v>
      </c>
      <c r="W29" s="715"/>
      <c r="X29" s="716"/>
      <c r="Y29" s="742"/>
      <c r="Z29" s="731">
        <v>70</v>
      </c>
      <c r="AA29" s="734">
        <f t="shared" si="3"/>
        <v>244</v>
      </c>
      <c r="AB29" s="727">
        <v>429</v>
      </c>
      <c r="AC29" s="736">
        <v>38</v>
      </c>
    </row>
    <row r="30" spans="1:42" s="166" customFormat="1" ht="45" customHeight="1">
      <c r="A30" s="725">
        <v>24</v>
      </c>
      <c r="B30" s="77" t="s">
        <v>659</v>
      </c>
      <c r="C30" s="50" t="s">
        <v>585</v>
      </c>
      <c r="D30" s="726" t="s">
        <v>218</v>
      </c>
      <c r="E30" s="55">
        <v>0.71</v>
      </c>
      <c r="F30" s="727">
        <v>18</v>
      </c>
      <c r="G30" s="728">
        <v>1</v>
      </c>
      <c r="H30" s="729">
        <v>20</v>
      </c>
      <c r="I30" s="715">
        <v>23</v>
      </c>
      <c r="J30" s="716">
        <f>(G30*3600+H30*60+I30)*E30</f>
        <v>3424.33</v>
      </c>
      <c r="K30" s="730">
        <v>20</v>
      </c>
      <c r="L30" s="731">
        <v>81</v>
      </c>
      <c r="M30" s="42">
        <v>11</v>
      </c>
      <c r="N30" s="738"/>
      <c r="O30" s="733">
        <v>19</v>
      </c>
      <c r="P30" s="715">
        <v>31</v>
      </c>
      <c r="Q30" s="716">
        <f t="shared" si="1"/>
        <v>831.41</v>
      </c>
      <c r="R30" s="730">
        <v>12</v>
      </c>
      <c r="S30" s="95">
        <v>89</v>
      </c>
      <c r="T30" s="727">
        <v>25</v>
      </c>
      <c r="U30" s="732"/>
      <c r="V30" s="733">
        <v>23</v>
      </c>
      <c r="W30" s="715">
        <v>27</v>
      </c>
      <c r="X30" s="716">
        <f>(U30*3600+V30*60+W30)*E30</f>
        <v>998.9699999999999</v>
      </c>
      <c r="Y30" s="730">
        <v>28</v>
      </c>
      <c r="Z30" s="731">
        <v>73</v>
      </c>
      <c r="AA30" s="734">
        <f t="shared" si="3"/>
        <v>243</v>
      </c>
      <c r="AB30" s="735">
        <v>635</v>
      </c>
      <c r="AC30" s="736">
        <v>27</v>
      </c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</row>
    <row r="31" spans="1:40" s="166" customFormat="1" ht="45" customHeight="1">
      <c r="A31" s="725">
        <v>25</v>
      </c>
      <c r="B31" s="77" t="s">
        <v>673</v>
      </c>
      <c r="C31" s="746" t="s">
        <v>674</v>
      </c>
      <c r="D31" s="726" t="s">
        <v>215</v>
      </c>
      <c r="E31" s="53">
        <v>0.65</v>
      </c>
      <c r="F31" s="727">
        <v>13</v>
      </c>
      <c r="G31" s="728">
        <v>1</v>
      </c>
      <c r="H31" s="729">
        <v>11</v>
      </c>
      <c r="I31" s="715">
        <v>33</v>
      </c>
      <c r="J31" s="716">
        <f>(G31*3600+H31*60+I31)*E31</f>
        <v>2790.4500000000003</v>
      </c>
      <c r="K31" s="730">
        <v>12</v>
      </c>
      <c r="L31" s="731">
        <v>89</v>
      </c>
      <c r="M31" s="42">
        <v>28</v>
      </c>
      <c r="N31" s="738"/>
      <c r="O31" s="733">
        <v>30</v>
      </c>
      <c r="P31" s="715">
        <v>56</v>
      </c>
      <c r="Q31" s="716">
        <f t="shared" si="1"/>
        <v>1206.4</v>
      </c>
      <c r="R31" s="730">
        <v>27</v>
      </c>
      <c r="S31" s="95">
        <v>74</v>
      </c>
      <c r="T31" s="727">
        <v>24</v>
      </c>
      <c r="U31" s="732"/>
      <c r="V31" s="733">
        <v>23</v>
      </c>
      <c r="W31" s="715">
        <v>15</v>
      </c>
      <c r="X31" s="716">
        <f>(U31*3600+V31*60+W31)*E31</f>
        <v>906.75</v>
      </c>
      <c r="Y31" s="730">
        <v>24</v>
      </c>
      <c r="Z31" s="731">
        <v>77</v>
      </c>
      <c r="AA31" s="734">
        <f t="shared" si="3"/>
        <v>240</v>
      </c>
      <c r="AB31" s="735">
        <v>891</v>
      </c>
      <c r="AC31" s="736">
        <v>13</v>
      </c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</row>
    <row r="32" spans="1:29" ht="45" customHeight="1">
      <c r="A32" s="725">
        <v>26</v>
      </c>
      <c r="B32" s="77" t="s">
        <v>923</v>
      </c>
      <c r="C32" s="50" t="s">
        <v>924</v>
      </c>
      <c r="D32" s="726" t="s">
        <v>579</v>
      </c>
      <c r="E32" s="53">
        <v>0.64</v>
      </c>
      <c r="F32" s="727">
        <v>20</v>
      </c>
      <c r="G32" s="728">
        <v>1</v>
      </c>
      <c r="H32" s="729">
        <v>25</v>
      </c>
      <c r="I32" s="715">
        <v>58</v>
      </c>
      <c r="J32" s="716">
        <f>(G32*3600+H32*60+I32)*E32</f>
        <v>3301.12</v>
      </c>
      <c r="K32" s="730">
        <v>17</v>
      </c>
      <c r="L32" s="731">
        <v>84</v>
      </c>
      <c r="M32" s="42">
        <v>22</v>
      </c>
      <c r="N32" s="738"/>
      <c r="O32" s="733">
        <v>23</v>
      </c>
      <c r="P32" s="715">
        <v>50</v>
      </c>
      <c r="Q32" s="716">
        <f t="shared" si="1"/>
        <v>915.2</v>
      </c>
      <c r="R32" s="730">
        <v>18</v>
      </c>
      <c r="S32" s="95">
        <v>83</v>
      </c>
      <c r="T32" s="747"/>
      <c r="U32" s="732"/>
      <c r="V32" s="745" t="s">
        <v>652</v>
      </c>
      <c r="W32" s="715"/>
      <c r="X32" s="716"/>
      <c r="Y32" s="748"/>
      <c r="Z32" s="731">
        <v>70</v>
      </c>
      <c r="AA32" s="734">
        <f t="shared" si="3"/>
        <v>237</v>
      </c>
      <c r="AB32" s="735">
        <v>456</v>
      </c>
      <c r="AC32" s="736">
        <v>37</v>
      </c>
    </row>
    <row r="33" spans="1:42" s="166" customFormat="1" ht="45" customHeight="1">
      <c r="A33" s="725">
        <v>27</v>
      </c>
      <c r="B33" s="749" t="s">
        <v>600</v>
      </c>
      <c r="C33" s="750" t="s">
        <v>868</v>
      </c>
      <c r="D33" s="751" t="s">
        <v>215</v>
      </c>
      <c r="E33" s="752">
        <v>0.65</v>
      </c>
      <c r="F33" s="753"/>
      <c r="G33" s="754"/>
      <c r="H33" s="740" t="s">
        <v>604</v>
      </c>
      <c r="I33" s="755"/>
      <c r="J33" s="756"/>
      <c r="K33" s="757"/>
      <c r="L33" s="731">
        <v>78</v>
      </c>
      <c r="M33" s="42">
        <v>29</v>
      </c>
      <c r="N33" s="758"/>
      <c r="O33" s="759">
        <v>31</v>
      </c>
      <c r="P33" s="760">
        <v>30</v>
      </c>
      <c r="Q33" s="756">
        <f t="shared" si="1"/>
        <v>1228.5</v>
      </c>
      <c r="R33" s="730">
        <v>28</v>
      </c>
      <c r="S33" s="761">
        <v>73</v>
      </c>
      <c r="T33" s="753">
        <v>19</v>
      </c>
      <c r="U33" s="758"/>
      <c r="V33" s="759">
        <v>21</v>
      </c>
      <c r="W33" s="760">
        <v>34</v>
      </c>
      <c r="X33" s="716">
        <f>(U33*3600+V33*60+W33)*E33</f>
        <v>841.1</v>
      </c>
      <c r="Y33" s="730">
        <v>18</v>
      </c>
      <c r="Z33" s="731">
        <v>83</v>
      </c>
      <c r="AA33" s="734">
        <f t="shared" si="3"/>
        <v>234</v>
      </c>
      <c r="AB33" s="735">
        <v>871</v>
      </c>
      <c r="AC33" s="736">
        <v>15</v>
      </c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</row>
    <row r="34" spans="1:29" ht="45" customHeight="1">
      <c r="A34" s="725">
        <v>28</v>
      </c>
      <c r="B34" s="77" t="s">
        <v>860</v>
      </c>
      <c r="C34" s="50" t="s">
        <v>861</v>
      </c>
      <c r="D34" s="726" t="s">
        <v>216</v>
      </c>
      <c r="E34" s="55">
        <v>0.63</v>
      </c>
      <c r="F34" s="727"/>
      <c r="G34" s="728"/>
      <c r="H34" s="740" t="s">
        <v>627</v>
      </c>
      <c r="I34" s="741"/>
      <c r="J34" s="716"/>
      <c r="K34" s="730"/>
      <c r="L34" s="731">
        <v>78</v>
      </c>
      <c r="M34" s="42">
        <v>27</v>
      </c>
      <c r="N34" s="738"/>
      <c r="O34" s="733">
        <v>30</v>
      </c>
      <c r="P34" s="715">
        <v>49</v>
      </c>
      <c r="Q34" s="716">
        <f t="shared" si="1"/>
        <v>1164.8700000000001</v>
      </c>
      <c r="R34" s="730">
        <v>26</v>
      </c>
      <c r="S34" s="95">
        <v>75</v>
      </c>
      <c r="T34" s="727">
        <v>22</v>
      </c>
      <c r="U34" s="732"/>
      <c r="V34" s="733">
        <v>22</v>
      </c>
      <c r="W34" s="715">
        <v>52</v>
      </c>
      <c r="X34" s="716">
        <f>(U34*3600+V34*60+W34)*E34</f>
        <v>864.36</v>
      </c>
      <c r="Y34" s="730">
        <v>21</v>
      </c>
      <c r="Z34" s="731">
        <v>80</v>
      </c>
      <c r="AA34" s="734">
        <f t="shared" si="3"/>
        <v>233</v>
      </c>
      <c r="AB34" s="735">
        <v>673</v>
      </c>
      <c r="AC34" s="736">
        <v>24</v>
      </c>
    </row>
    <row r="35" spans="1:29" ht="45" customHeight="1">
      <c r="A35" s="725">
        <v>29</v>
      </c>
      <c r="B35" s="77" t="s">
        <v>1007</v>
      </c>
      <c r="C35" s="50" t="s">
        <v>648</v>
      </c>
      <c r="D35" s="726" t="s">
        <v>1008</v>
      </c>
      <c r="E35" s="53">
        <v>0.61</v>
      </c>
      <c r="F35" s="727"/>
      <c r="G35" s="728"/>
      <c r="H35" s="740" t="s">
        <v>627</v>
      </c>
      <c r="I35" s="741"/>
      <c r="J35" s="716"/>
      <c r="K35" s="730"/>
      <c r="L35" s="731">
        <v>78</v>
      </c>
      <c r="M35" s="42">
        <v>32</v>
      </c>
      <c r="N35" s="738"/>
      <c r="O35" s="733">
        <v>36</v>
      </c>
      <c r="P35" s="715">
        <v>44</v>
      </c>
      <c r="Q35" s="716">
        <f t="shared" si="1"/>
        <v>1344.44</v>
      </c>
      <c r="R35" s="730">
        <v>30</v>
      </c>
      <c r="S35" s="95">
        <v>71</v>
      </c>
      <c r="T35" s="727">
        <v>26</v>
      </c>
      <c r="U35" s="732"/>
      <c r="V35" s="733">
        <v>23</v>
      </c>
      <c r="W35" s="715">
        <v>31</v>
      </c>
      <c r="X35" s="716">
        <f>(U35*3600+V35*60+W35)*E35</f>
        <v>860.71</v>
      </c>
      <c r="Y35" s="730">
        <v>19</v>
      </c>
      <c r="Z35" s="731">
        <v>82</v>
      </c>
      <c r="AA35" s="734">
        <f t="shared" si="3"/>
        <v>231</v>
      </c>
      <c r="AB35" s="735">
        <v>902</v>
      </c>
      <c r="AC35" s="736">
        <v>11</v>
      </c>
    </row>
    <row r="36" spans="1:42" s="166" customFormat="1" ht="45" customHeight="1">
      <c r="A36" s="725">
        <v>30</v>
      </c>
      <c r="B36" s="77" t="s">
        <v>670</v>
      </c>
      <c r="C36" s="50" t="s">
        <v>671</v>
      </c>
      <c r="D36" s="726" t="s">
        <v>218</v>
      </c>
      <c r="E36" s="55">
        <v>0.57</v>
      </c>
      <c r="F36" s="727"/>
      <c r="G36" s="728"/>
      <c r="H36" s="740" t="s">
        <v>619</v>
      </c>
      <c r="I36" s="741"/>
      <c r="J36" s="716"/>
      <c r="K36" s="730"/>
      <c r="L36" s="731">
        <v>78</v>
      </c>
      <c r="M36" s="42">
        <v>34</v>
      </c>
      <c r="N36" s="738"/>
      <c r="O36" s="733">
        <v>42</v>
      </c>
      <c r="P36" s="715">
        <v>56</v>
      </c>
      <c r="Q36" s="716">
        <f t="shared" si="1"/>
        <v>1468.32</v>
      </c>
      <c r="R36" s="730">
        <v>33</v>
      </c>
      <c r="S36" s="95">
        <v>68</v>
      </c>
      <c r="T36" s="727">
        <v>27</v>
      </c>
      <c r="U36" s="732"/>
      <c r="V36" s="733">
        <v>24</v>
      </c>
      <c r="W36" s="715">
        <v>6</v>
      </c>
      <c r="X36" s="716">
        <f>(U36*3600+V36*60+W36)*E36</f>
        <v>824.2199999999999</v>
      </c>
      <c r="Y36" s="730">
        <v>17</v>
      </c>
      <c r="Z36" s="731">
        <v>84</v>
      </c>
      <c r="AA36" s="734">
        <f t="shared" si="3"/>
        <v>230</v>
      </c>
      <c r="AB36" s="735">
        <v>603</v>
      </c>
      <c r="AC36" s="736">
        <v>28</v>
      </c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</row>
    <row r="37" spans="1:40" s="166" customFormat="1" ht="45" customHeight="1">
      <c r="A37" s="725">
        <v>31</v>
      </c>
      <c r="B37" s="77" t="s">
        <v>621</v>
      </c>
      <c r="C37" s="50" t="s">
        <v>622</v>
      </c>
      <c r="D37" s="726" t="s">
        <v>623</v>
      </c>
      <c r="E37" s="55">
        <v>0.67</v>
      </c>
      <c r="F37" s="727"/>
      <c r="G37" s="728"/>
      <c r="H37" s="740" t="s">
        <v>619</v>
      </c>
      <c r="I37" s="741"/>
      <c r="J37" s="716"/>
      <c r="K37" s="730"/>
      <c r="L37" s="731">
        <v>78</v>
      </c>
      <c r="M37" s="42">
        <v>23</v>
      </c>
      <c r="N37" s="738"/>
      <c r="O37" s="733">
        <v>24</v>
      </c>
      <c r="P37" s="715">
        <v>20</v>
      </c>
      <c r="Q37" s="716">
        <f t="shared" si="1"/>
        <v>978.2</v>
      </c>
      <c r="R37" s="730">
        <v>20</v>
      </c>
      <c r="S37" s="95">
        <v>81</v>
      </c>
      <c r="T37" s="747"/>
      <c r="U37" s="732"/>
      <c r="V37" s="745" t="s">
        <v>44</v>
      </c>
      <c r="W37" s="715"/>
      <c r="X37" s="716"/>
      <c r="Y37" s="748"/>
      <c r="Z37" s="731">
        <v>70</v>
      </c>
      <c r="AA37" s="734">
        <f t="shared" si="3"/>
        <v>229</v>
      </c>
      <c r="AB37" s="735">
        <v>887</v>
      </c>
      <c r="AC37" s="736">
        <v>14</v>
      </c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</row>
    <row r="38" spans="1:29" ht="45" customHeight="1">
      <c r="A38" s="725">
        <v>32</v>
      </c>
      <c r="B38" s="77" t="s">
        <v>804</v>
      </c>
      <c r="C38" s="746" t="s">
        <v>805</v>
      </c>
      <c r="D38" s="726" t="s">
        <v>623</v>
      </c>
      <c r="E38" s="53">
        <v>0.64</v>
      </c>
      <c r="F38" s="727">
        <v>21</v>
      </c>
      <c r="G38" s="728">
        <v>1</v>
      </c>
      <c r="H38" s="729">
        <v>25</v>
      </c>
      <c r="I38" s="715">
        <v>59</v>
      </c>
      <c r="J38" s="716">
        <f>(G38*3600+H38*60+I38)*E38</f>
        <v>3301.76</v>
      </c>
      <c r="K38" s="730">
        <v>18</v>
      </c>
      <c r="L38" s="731">
        <v>83</v>
      </c>
      <c r="M38" s="42">
        <v>33</v>
      </c>
      <c r="N38" s="738"/>
      <c r="O38" s="733">
        <v>40</v>
      </c>
      <c r="P38" s="715">
        <v>35</v>
      </c>
      <c r="Q38" s="716">
        <f t="shared" si="1"/>
        <v>1558.4</v>
      </c>
      <c r="R38" s="730">
        <v>34</v>
      </c>
      <c r="S38" s="95">
        <v>67</v>
      </c>
      <c r="T38" s="727">
        <v>30</v>
      </c>
      <c r="U38" s="732"/>
      <c r="V38" s="733">
        <v>30</v>
      </c>
      <c r="W38" s="715">
        <v>50</v>
      </c>
      <c r="X38" s="762">
        <f>(U38*3600+V38*60+W38)*E38</f>
        <v>1184</v>
      </c>
      <c r="Y38" s="763">
        <v>30</v>
      </c>
      <c r="Z38" s="731">
        <v>71</v>
      </c>
      <c r="AA38" s="734">
        <f t="shared" si="3"/>
        <v>221</v>
      </c>
      <c r="AB38" s="735">
        <v>817</v>
      </c>
      <c r="AC38" s="736">
        <v>17</v>
      </c>
    </row>
    <row r="39" spans="1:42" s="166" customFormat="1" ht="45" customHeight="1">
      <c r="A39" s="725">
        <v>33</v>
      </c>
      <c r="B39" s="77" t="s">
        <v>1010</v>
      </c>
      <c r="C39" s="50" t="s">
        <v>1011</v>
      </c>
      <c r="D39" s="726" t="s">
        <v>220</v>
      </c>
      <c r="E39" s="53">
        <v>0.64</v>
      </c>
      <c r="F39" s="727"/>
      <c r="G39" s="728"/>
      <c r="H39" s="740" t="s">
        <v>615</v>
      </c>
      <c r="I39" s="741"/>
      <c r="J39" s="716"/>
      <c r="K39" s="730"/>
      <c r="L39" s="731">
        <v>78</v>
      </c>
      <c r="M39" s="42">
        <v>31</v>
      </c>
      <c r="N39" s="738"/>
      <c r="O39" s="733">
        <v>36</v>
      </c>
      <c r="P39" s="715">
        <v>31</v>
      </c>
      <c r="Q39" s="716">
        <f t="shared" si="1"/>
        <v>1402.24</v>
      </c>
      <c r="R39" s="730">
        <v>31</v>
      </c>
      <c r="S39" s="95">
        <v>70</v>
      </c>
      <c r="T39" s="727">
        <v>29</v>
      </c>
      <c r="U39" s="738"/>
      <c r="V39" s="733">
        <v>28</v>
      </c>
      <c r="W39" s="715">
        <v>10</v>
      </c>
      <c r="X39" s="762">
        <f>(U39*3600+V39*60+W39)*E39</f>
        <v>1081.6</v>
      </c>
      <c r="Y39" s="763">
        <v>29</v>
      </c>
      <c r="Z39" s="731">
        <v>72</v>
      </c>
      <c r="AA39" s="734">
        <f t="shared" si="3"/>
        <v>220</v>
      </c>
      <c r="AB39" s="735">
        <v>771</v>
      </c>
      <c r="AC39" s="736">
        <v>21</v>
      </c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</row>
    <row r="40" spans="1:42" s="166" customFormat="1" ht="45" customHeight="1">
      <c r="A40" s="725">
        <v>34</v>
      </c>
      <c r="B40" s="77" t="s">
        <v>688</v>
      </c>
      <c r="C40" s="50" t="s">
        <v>689</v>
      </c>
      <c r="D40" s="726" t="s">
        <v>215</v>
      </c>
      <c r="E40" s="55">
        <v>0.69</v>
      </c>
      <c r="F40" s="727"/>
      <c r="G40" s="728"/>
      <c r="H40" s="740" t="s">
        <v>604</v>
      </c>
      <c r="I40" s="741"/>
      <c r="J40" s="716"/>
      <c r="K40" s="38"/>
      <c r="L40" s="731">
        <v>78</v>
      </c>
      <c r="M40" s="42">
        <v>30</v>
      </c>
      <c r="N40" s="738"/>
      <c r="O40" s="733">
        <v>34</v>
      </c>
      <c r="P40" s="715">
        <v>57</v>
      </c>
      <c r="Q40" s="716">
        <f t="shared" si="1"/>
        <v>1446.9299999999998</v>
      </c>
      <c r="R40" s="730">
        <v>32</v>
      </c>
      <c r="S40" s="95">
        <v>69</v>
      </c>
      <c r="T40" s="727"/>
      <c r="U40" s="738"/>
      <c r="V40" s="745" t="s">
        <v>652</v>
      </c>
      <c r="W40" s="715"/>
      <c r="X40" s="716"/>
      <c r="Y40" s="748"/>
      <c r="Z40" s="731">
        <v>70</v>
      </c>
      <c r="AA40" s="734">
        <f t="shared" si="3"/>
        <v>217</v>
      </c>
      <c r="AB40" s="735">
        <v>736</v>
      </c>
      <c r="AC40" s="736">
        <v>22</v>
      </c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</row>
    <row r="41" spans="1:42" s="166" customFormat="1" ht="45" customHeight="1">
      <c r="A41" s="725">
        <v>35</v>
      </c>
      <c r="B41" s="77" t="s">
        <v>781</v>
      </c>
      <c r="C41" s="50" t="s">
        <v>782</v>
      </c>
      <c r="D41" s="726" t="s">
        <v>603</v>
      </c>
      <c r="E41" s="55">
        <v>0.84</v>
      </c>
      <c r="F41" s="764"/>
      <c r="G41" s="728"/>
      <c r="H41" s="740" t="s">
        <v>794</v>
      </c>
      <c r="I41" s="741"/>
      <c r="J41" s="716"/>
      <c r="K41" s="765"/>
      <c r="L41" s="731">
        <v>0</v>
      </c>
      <c r="M41" s="766"/>
      <c r="N41" s="728"/>
      <c r="O41" s="767" t="s">
        <v>794</v>
      </c>
      <c r="P41" s="768"/>
      <c r="Q41" s="716"/>
      <c r="R41" s="769"/>
      <c r="S41" s="95">
        <v>0</v>
      </c>
      <c r="T41" s="770"/>
      <c r="U41" s="728"/>
      <c r="V41" s="745" t="s">
        <v>794</v>
      </c>
      <c r="W41" s="715"/>
      <c r="X41" s="716"/>
      <c r="Y41" s="763"/>
      <c r="Z41" s="731">
        <v>0</v>
      </c>
      <c r="AA41" s="734">
        <f t="shared" si="3"/>
        <v>0</v>
      </c>
      <c r="AB41" s="735">
        <v>509</v>
      </c>
      <c r="AC41" s="736">
        <v>35</v>
      </c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</row>
    <row r="42" spans="1:40" s="166" customFormat="1" ht="45" customHeight="1">
      <c r="A42" s="725">
        <v>36</v>
      </c>
      <c r="B42" s="77" t="s">
        <v>580</v>
      </c>
      <c r="C42" s="746" t="s">
        <v>653</v>
      </c>
      <c r="D42" s="726" t="s">
        <v>603</v>
      </c>
      <c r="E42" s="771">
        <v>0.78</v>
      </c>
      <c r="F42" s="727"/>
      <c r="G42" s="728"/>
      <c r="H42" s="740" t="s">
        <v>794</v>
      </c>
      <c r="I42" s="741"/>
      <c r="J42" s="762"/>
      <c r="K42" s="38"/>
      <c r="L42" s="731">
        <v>0</v>
      </c>
      <c r="M42" s="772"/>
      <c r="N42" s="738"/>
      <c r="O42" s="767" t="s">
        <v>794</v>
      </c>
      <c r="P42" s="768"/>
      <c r="Q42" s="716"/>
      <c r="R42" s="773"/>
      <c r="S42" s="95">
        <v>0</v>
      </c>
      <c r="T42" s="747"/>
      <c r="U42" s="738"/>
      <c r="V42" s="745" t="s">
        <v>794</v>
      </c>
      <c r="W42" s="715"/>
      <c r="X42" s="716"/>
      <c r="Y42" s="773"/>
      <c r="Z42" s="731">
        <v>0</v>
      </c>
      <c r="AA42" s="734">
        <f t="shared" si="3"/>
        <v>0</v>
      </c>
      <c r="AB42" s="735">
        <v>411</v>
      </c>
      <c r="AC42" s="736">
        <v>39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</row>
    <row r="43" spans="1:42" s="166" customFormat="1" ht="45" customHeight="1">
      <c r="A43" s="725">
        <v>37</v>
      </c>
      <c r="B43" s="77" t="s">
        <v>735</v>
      </c>
      <c r="C43" s="50" t="s">
        <v>736</v>
      </c>
      <c r="D43" s="726" t="s">
        <v>215</v>
      </c>
      <c r="E43" s="771">
        <v>0.74</v>
      </c>
      <c r="F43" s="42"/>
      <c r="G43" s="728"/>
      <c r="H43" s="740" t="s">
        <v>794</v>
      </c>
      <c r="I43" s="741"/>
      <c r="J43" s="762"/>
      <c r="K43" s="765"/>
      <c r="L43" s="731">
        <v>0</v>
      </c>
      <c r="M43" s="727"/>
      <c r="N43" s="738"/>
      <c r="O43" s="767" t="s">
        <v>794</v>
      </c>
      <c r="P43" s="768"/>
      <c r="Q43" s="716"/>
      <c r="R43" s="716"/>
      <c r="S43" s="95">
        <v>0</v>
      </c>
      <c r="T43" s="727"/>
      <c r="U43" s="738"/>
      <c r="V43" s="745" t="s">
        <v>794</v>
      </c>
      <c r="W43" s="715"/>
      <c r="X43" s="716"/>
      <c r="Y43" s="748"/>
      <c r="Z43" s="731">
        <v>0</v>
      </c>
      <c r="AA43" s="734">
        <f t="shared" si="3"/>
        <v>0</v>
      </c>
      <c r="AB43" s="735">
        <v>518</v>
      </c>
      <c r="AC43" s="736">
        <v>33</v>
      </c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</row>
    <row r="44" spans="1:42" s="166" customFormat="1" ht="45" customHeight="1">
      <c r="A44" s="725">
        <v>38</v>
      </c>
      <c r="B44" s="77" t="s">
        <v>581</v>
      </c>
      <c r="C44" s="50" t="s">
        <v>582</v>
      </c>
      <c r="D44" s="726" t="s">
        <v>215</v>
      </c>
      <c r="E44" s="771">
        <v>0.72</v>
      </c>
      <c r="F44" s="42"/>
      <c r="G44" s="728"/>
      <c r="H44" s="740" t="s">
        <v>794</v>
      </c>
      <c r="I44" s="741"/>
      <c r="J44" s="762"/>
      <c r="K44" s="38"/>
      <c r="L44" s="731">
        <v>0</v>
      </c>
      <c r="M44" s="734"/>
      <c r="N44" s="738"/>
      <c r="O44" s="767" t="s">
        <v>794</v>
      </c>
      <c r="P44" s="768"/>
      <c r="Q44" s="762"/>
      <c r="R44" s="774"/>
      <c r="S44" s="95">
        <v>0</v>
      </c>
      <c r="T44" s="747"/>
      <c r="U44" s="738"/>
      <c r="V44" s="745" t="s">
        <v>794</v>
      </c>
      <c r="W44" s="715"/>
      <c r="X44" s="716"/>
      <c r="Y44" s="774"/>
      <c r="Z44" s="731">
        <v>0</v>
      </c>
      <c r="AA44" s="734">
        <f t="shared" si="3"/>
        <v>0</v>
      </c>
      <c r="AB44" s="735">
        <v>639</v>
      </c>
      <c r="AC44" s="736">
        <v>26</v>
      </c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</row>
    <row r="45" spans="1:42" s="166" customFormat="1" ht="45" customHeight="1">
      <c r="A45" s="725">
        <v>39</v>
      </c>
      <c r="B45" s="77" t="s">
        <v>610</v>
      </c>
      <c r="C45" s="50" t="s">
        <v>602</v>
      </c>
      <c r="D45" s="726" t="s">
        <v>611</v>
      </c>
      <c r="E45" s="771">
        <v>0.7</v>
      </c>
      <c r="F45" s="42"/>
      <c r="G45" s="728"/>
      <c r="H45" s="740" t="s">
        <v>794</v>
      </c>
      <c r="I45" s="741"/>
      <c r="J45" s="762"/>
      <c r="K45" s="38"/>
      <c r="L45" s="731">
        <v>0</v>
      </c>
      <c r="M45" s="734"/>
      <c r="N45" s="738"/>
      <c r="O45" s="767" t="s">
        <v>794</v>
      </c>
      <c r="P45" s="768"/>
      <c r="Q45" s="762"/>
      <c r="R45" s="774"/>
      <c r="S45" s="95">
        <v>0</v>
      </c>
      <c r="T45" s="727"/>
      <c r="U45" s="732"/>
      <c r="V45" s="745" t="s">
        <v>794</v>
      </c>
      <c r="W45" s="715"/>
      <c r="X45" s="762"/>
      <c r="Y45" s="774"/>
      <c r="Z45" s="731">
        <v>0</v>
      </c>
      <c r="AA45" s="734">
        <f t="shared" si="3"/>
        <v>0</v>
      </c>
      <c r="AB45" s="735">
        <v>603</v>
      </c>
      <c r="AC45" s="736">
        <v>29</v>
      </c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</row>
    <row r="46" spans="1:42" s="166" customFormat="1" ht="45" customHeight="1">
      <c r="A46" s="725">
        <v>40</v>
      </c>
      <c r="B46" s="77" t="s">
        <v>469</v>
      </c>
      <c r="C46" s="50" t="s">
        <v>637</v>
      </c>
      <c r="D46" s="726" t="s">
        <v>638</v>
      </c>
      <c r="E46" s="53">
        <v>0.64</v>
      </c>
      <c r="F46" s="727"/>
      <c r="G46" s="728"/>
      <c r="H46" s="740" t="s">
        <v>843</v>
      </c>
      <c r="I46" s="741"/>
      <c r="J46" s="762"/>
      <c r="K46" s="38"/>
      <c r="L46" s="731">
        <v>0</v>
      </c>
      <c r="M46" s="734"/>
      <c r="N46" s="738"/>
      <c r="O46" s="740" t="s">
        <v>843</v>
      </c>
      <c r="P46" s="768"/>
      <c r="Q46" s="762"/>
      <c r="R46" s="774"/>
      <c r="S46" s="95">
        <v>0</v>
      </c>
      <c r="T46" s="727"/>
      <c r="U46" s="732"/>
      <c r="V46" s="740" t="s">
        <v>843</v>
      </c>
      <c r="W46" s="775"/>
      <c r="X46" s="762"/>
      <c r="Y46" s="774"/>
      <c r="Z46" s="731">
        <v>0</v>
      </c>
      <c r="AA46" s="734">
        <f t="shared" si="3"/>
        <v>0</v>
      </c>
      <c r="AB46" s="735">
        <v>472</v>
      </c>
      <c r="AC46" s="736">
        <v>36</v>
      </c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</row>
    <row r="47" spans="1:44" s="166" customFormat="1" ht="45" customHeight="1">
      <c r="A47" s="725">
        <v>41</v>
      </c>
      <c r="B47" s="77" t="s">
        <v>640</v>
      </c>
      <c r="C47" s="50" t="s">
        <v>641</v>
      </c>
      <c r="D47" s="726" t="s">
        <v>216</v>
      </c>
      <c r="E47" s="53">
        <v>0.63</v>
      </c>
      <c r="F47" s="727"/>
      <c r="G47" s="728"/>
      <c r="H47" s="740" t="s">
        <v>787</v>
      </c>
      <c r="I47" s="741"/>
      <c r="J47" s="762"/>
      <c r="K47" s="765"/>
      <c r="L47" s="731">
        <v>0</v>
      </c>
      <c r="M47" s="734"/>
      <c r="N47" s="738"/>
      <c r="O47" s="740" t="s">
        <v>787</v>
      </c>
      <c r="P47" s="768"/>
      <c r="Q47" s="762"/>
      <c r="R47" s="774"/>
      <c r="S47" s="95">
        <v>0</v>
      </c>
      <c r="T47" s="727"/>
      <c r="U47" s="732"/>
      <c r="V47" s="740" t="s">
        <v>787</v>
      </c>
      <c r="W47" s="775"/>
      <c r="X47" s="762"/>
      <c r="Y47" s="774"/>
      <c r="Z47" s="731">
        <v>0</v>
      </c>
      <c r="AA47" s="734">
        <f t="shared" si="3"/>
        <v>0</v>
      </c>
      <c r="AB47" s="735">
        <v>522</v>
      </c>
      <c r="AC47" s="736">
        <v>32</v>
      </c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</row>
    <row r="48" spans="1:42" s="166" customFormat="1" ht="45" customHeight="1" thickBot="1">
      <c r="A48" s="776">
        <v>42</v>
      </c>
      <c r="B48" s="749" t="s">
        <v>47</v>
      </c>
      <c r="C48" s="750" t="s">
        <v>656</v>
      </c>
      <c r="D48" s="751" t="s">
        <v>645</v>
      </c>
      <c r="E48" s="777">
        <v>0.71</v>
      </c>
      <c r="F48" s="753"/>
      <c r="G48" s="754"/>
      <c r="H48" s="778" t="s">
        <v>48</v>
      </c>
      <c r="I48" s="755"/>
      <c r="J48" s="779"/>
      <c r="K48" s="780"/>
      <c r="L48" s="781">
        <v>84</v>
      </c>
      <c r="M48" s="782"/>
      <c r="N48" s="783"/>
      <c r="O48" s="778" t="s">
        <v>48</v>
      </c>
      <c r="P48" s="784"/>
      <c r="Q48" s="785"/>
      <c r="R48" s="786"/>
      <c r="S48" s="761">
        <v>84</v>
      </c>
      <c r="T48" s="787"/>
      <c r="U48" s="758"/>
      <c r="V48" s="778" t="s">
        <v>48</v>
      </c>
      <c r="W48" s="788"/>
      <c r="X48" s="789"/>
      <c r="Y48" s="786"/>
      <c r="Z48" s="781">
        <v>84</v>
      </c>
      <c r="AA48" s="790">
        <f t="shared" si="3"/>
        <v>252</v>
      </c>
      <c r="AB48" s="791">
        <v>917</v>
      </c>
      <c r="AC48" s="792">
        <v>7</v>
      </c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</row>
    <row r="49" spans="1:29" ht="34.5" customHeight="1" thickBot="1" thickTop="1">
      <c r="A49" s="793"/>
      <c r="B49" s="1436" t="s">
        <v>500</v>
      </c>
      <c r="C49" s="1436"/>
      <c r="D49" s="794"/>
      <c r="E49" s="794"/>
      <c r="F49" s="795"/>
      <c r="G49" s="796"/>
      <c r="H49" s="796"/>
      <c r="I49" s="797"/>
      <c r="J49" s="1429" t="s">
        <v>52</v>
      </c>
      <c r="K49" s="1429"/>
      <c r="L49" s="1429"/>
      <c r="M49" s="1429"/>
      <c r="N49" s="1429"/>
      <c r="O49" s="1429"/>
      <c r="P49" s="1429"/>
      <c r="Q49" s="1429"/>
      <c r="R49" s="1429"/>
      <c r="S49" s="1429"/>
      <c r="T49" s="1429"/>
      <c r="U49" s="1429"/>
      <c r="V49" s="1429"/>
      <c r="W49" s="797"/>
      <c r="X49" s="797"/>
      <c r="Y49" s="797"/>
      <c r="Z49" s="1451"/>
      <c r="AA49" s="1451"/>
      <c r="AB49" s="1451"/>
      <c r="AC49" s="1452"/>
    </row>
    <row r="50" spans="1:29" ht="34.5" customHeight="1" thickTop="1">
      <c r="A50" s="1432" t="s">
        <v>1184</v>
      </c>
      <c r="B50" s="1433"/>
      <c r="C50" s="1433"/>
      <c r="D50" s="1433"/>
      <c r="E50" s="1433"/>
      <c r="F50" s="1434"/>
      <c r="G50" s="1444" t="s">
        <v>1185</v>
      </c>
      <c r="H50" s="1445"/>
      <c r="I50" s="1445"/>
      <c r="J50" s="1445"/>
      <c r="K50" s="1445"/>
      <c r="L50" s="1445"/>
      <c r="M50" s="1445"/>
      <c r="N50" s="1449" t="s">
        <v>1186</v>
      </c>
      <c r="O50" s="1449"/>
      <c r="P50" s="1449"/>
      <c r="Q50" s="1449"/>
      <c r="R50" s="1449"/>
      <c r="S50" s="1449"/>
      <c r="T50" s="1435" t="s">
        <v>0</v>
      </c>
      <c r="U50" s="1435"/>
      <c r="V50" s="1435"/>
      <c r="W50" s="1435"/>
      <c r="X50" s="1435"/>
      <c r="Y50" s="1435"/>
      <c r="Z50" s="1435" t="s">
        <v>1</v>
      </c>
      <c r="AA50" s="1435"/>
      <c r="AB50" s="1435"/>
      <c r="AC50" s="1453"/>
    </row>
    <row r="51" spans="1:29" ht="34.5" customHeight="1">
      <c r="A51" s="1432" t="s">
        <v>2</v>
      </c>
      <c r="B51" s="1433"/>
      <c r="C51" s="1433"/>
      <c r="D51" s="1433"/>
      <c r="E51" s="1433"/>
      <c r="F51" s="1434"/>
      <c r="G51" s="1444" t="s">
        <v>3</v>
      </c>
      <c r="H51" s="1445"/>
      <c r="I51" s="1445"/>
      <c r="J51" s="1445"/>
      <c r="K51" s="1445"/>
      <c r="L51" s="1445"/>
      <c r="M51" s="1445"/>
      <c r="N51" s="1435" t="s">
        <v>4</v>
      </c>
      <c r="O51" s="1435"/>
      <c r="P51" s="1435"/>
      <c r="Q51" s="1435"/>
      <c r="R51" s="1435"/>
      <c r="S51" s="1435"/>
      <c r="T51" s="1435" t="s">
        <v>5</v>
      </c>
      <c r="U51" s="1435"/>
      <c r="V51" s="1435"/>
      <c r="W51" s="1435"/>
      <c r="X51" s="1435"/>
      <c r="Y51" s="1435"/>
      <c r="Z51" s="1435" t="s">
        <v>6</v>
      </c>
      <c r="AA51" s="1435"/>
      <c r="AB51" s="1435"/>
      <c r="AC51" s="1453"/>
    </row>
    <row r="52" spans="1:29" ht="34.5" customHeight="1">
      <c r="A52" s="1432" t="s">
        <v>7</v>
      </c>
      <c r="B52" s="1433"/>
      <c r="C52" s="1433"/>
      <c r="D52" s="1433"/>
      <c r="E52" s="1433"/>
      <c r="F52" s="1434"/>
      <c r="G52" s="1444" t="s">
        <v>8</v>
      </c>
      <c r="H52" s="1445"/>
      <c r="I52" s="1445"/>
      <c r="J52" s="1445"/>
      <c r="K52" s="1445"/>
      <c r="L52" s="1445"/>
      <c r="M52" s="1445"/>
      <c r="N52" s="1435" t="s">
        <v>9</v>
      </c>
      <c r="O52" s="1435"/>
      <c r="P52" s="1435"/>
      <c r="Q52" s="1435"/>
      <c r="R52" s="1435"/>
      <c r="S52" s="1435"/>
      <c r="T52" s="1435" t="s">
        <v>10</v>
      </c>
      <c r="U52" s="1435"/>
      <c r="V52" s="1435"/>
      <c r="W52" s="1435"/>
      <c r="X52" s="1435"/>
      <c r="Y52" s="1435"/>
      <c r="Z52" s="1435" t="s">
        <v>11</v>
      </c>
      <c r="AA52" s="1435"/>
      <c r="AB52" s="1435"/>
      <c r="AC52" s="1453"/>
    </row>
    <row r="53" spans="1:29" ht="34.5" customHeight="1" thickBot="1">
      <c r="A53" s="1441" t="s">
        <v>12</v>
      </c>
      <c r="B53" s="1442"/>
      <c r="C53" s="1442"/>
      <c r="D53" s="1442"/>
      <c r="E53" s="1442"/>
      <c r="F53" s="1443"/>
      <c r="G53" s="1446" t="s">
        <v>13</v>
      </c>
      <c r="H53" s="1447"/>
      <c r="I53" s="1447"/>
      <c r="J53" s="1447"/>
      <c r="K53" s="1447"/>
      <c r="L53" s="1447"/>
      <c r="M53" s="1447"/>
      <c r="N53" s="1448" t="s">
        <v>14</v>
      </c>
      <c r="O53" s="1448"/>
      <c r="P53" s="1448"/>
      <c r="Q53" s="1448"/>
      <c r="R53" s="1448"/>
      <c r="S53" s="1448"/>
      <c r="T53" s="1448" t="s">
        <v>15</v>
      </c>
      <c r="U53" s="1448"/>
      <c r="V53" s="1448"/>
      <c r="W53" s="1448"/>
      <c r="X53" s="1448"/>
      <c r="Y53" s="1448"/>
      <c r="Z53" s="1448" t="s">
        <v>16</v>
      </c>
      <c r="AA53" s="1448"/>
      <c r="AB53" s="1448"/>
      <c r="AC53" s="1450"/>
    </row>
    <row r="54" spans="1:29" ht="15" thickTop="1">
      <c r="A54" s="468"/>
      <c r="B54" s="468"/>
      <c r="C54" s="468"/>
      <c r="D54" s="468"/>
      <c r="E54" s="468"/>
      <c r="F54" s="468"/>
      <c r="G54" s="468"/>
      <c r="H54" s="468"/>
      <c r="I54" s="468"/>
      <c r="J54" s="468"/>
      <c r="K54" s="468"/>
      <c r="L54" s="468"/>
      <c r="M54" s="468"/>
      <c r="N54" s="468"/>
      <c r="O54" s="468"/>
      <c r="P54" s="468"/>
      <c r="Q54" s="468"/>
      <c r="R54" s="468"/>
      <c r="S54" s="468"/>
      <c r="T54" s="468"/>
      <c r="U54" s="468"/>
      <c r="V54" s="468"/>
      <c r="W54" s="468"/>
      <c r="X54" s="468"/>
      <c r="Y54" s="468"/>
      <c r="Z54" s="468"/>
      <c r="AA54" s="468"/>
      <c r="AB54" s="468"/>
      <c r="AC54" s="468"/>
    </row>
    <row r="55" spans="1:29" ht="14.25">
      <c r="A55" s="468"/>
      <c r="B55" s="468"/>
      <c r="C55" s="468"/>
      <c r="D55" s="468"/>
      <c r="E55" s="468"/>
      <c r="F55" s="468"/>
      <c r="G55" s="468"/>
      <c r="H55" s="468"/>
      <c r="I55" s="468"/>
      <c r="J55" s="468"/>
      <c r="K55" s="468"/>
      <c r="L55" s="468"/>
      <c r="M55" s="468"/>
      <c r="N55" s="468"/>
      <c r="O55" s="468"/>
      <c r="P55" s="468"/>
      <c r="Q55" s="468"/>
      <c r="R55" s="468"/>
      <c r="S55" s="468"/>
      <c r="T55" s="468"/>
      <c r="U55" s="468"/>
      <c r="V55" s="468"/>
      <c r="W55" s="468"/>
      <c r="X55" s="468"/>
      <c r="Y55" s="468"/>
      <c r="Z55" s="468"/>
      <c r="AA55" s="468"/>
      <c r="AB55" s="468"/>
      <c r="AC55" s="468"/>
    </row>
    <row r="56" spans="1:29" ht="14.25">
      <c r="A56" s="468"/>
      <c r="B56" s="468"/>
      <c r="C56" s="468"/>
      <c r="D56" s="468"/>
      <c r="E56" s="468"/>
      <c r="F56" s="468"/>
      <c r="G56" s="468"/>
      <c r="H56" s="468"/>
      <c r="I56" s="468"/>
      <c r="J56" s="468"/>
      <c r="K56" s="468"/>
      <c r="L56" s="468"/>
      <c r="M56" s="468"/>
      <c r="N56" s="468"/>
      <c r="O56" s="468"/>
      <c r="P56" s="468"/>
      <c r="Q56" s="468"/>
      <c r="R56" s="468"/>
      <c r="S56" s="468"/>
      <c r="T56" s="468"/>
      <c r="U56" s="468"/>
      <c r="V56" s="468"/>
      <c r="W56" s="468"/>
      <c r="X56" s="468"/>
      <c r="Y56" s="468"/>
      <c r="Z56" s="468"/>
      <c r="AA56" s="468"/>
      <c r="AB56" s="468"/>
      <c r="AC56" s="468"/>
    </row>
    <row r="57" spans="1:29" ht="14.25">
      <c r="A57" s="468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</row>
    <row r="58" spans="1:29" ht="14.25">
      <c r="A58" s="468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</row>
    <row r="59" spans="1:29" ht="14.2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</row>
    <row r="60" spans="1:29" ht="14.25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</row>
    <row r="61" spans="1:29" ht="14.25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</row>
    <row r="62" spans="1:29" ht="14.25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</row>
    <row r="63" spans="1:29" ht="14.25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</row>
  </sheetData>
  <mergeCells count="37">
    <mergeCell ref="Z53:AC53"/>
    <mergeCell ref="Z49:AC49"/>
    <mergeCell ref="Z50:AC50"/>
    <mergeCell ref="Z51:AC51"/>
    <mergeCell ref="Z52:AC52"/>
    <mergeCell ref="N53:S53"/>
    <mergeCell ref="T50:Y50"/>
    <mergeCell ref="T51:Y51"/>
    <mergeCell ref="T52:Y52"/>
    <mergeCell ref="T53:Y53"/>
    <mergeCell ref="N50:S50"/>
    <mergeCell ref="A53:F53"/>
    <mergeCell ref="G50:M50"/>
    <mergeCell ref="G51:M51"/>
    <mergeCell ref="G52:M52"/>
    <mergeCell ref="G53:M53"/>
    <mergeCell ref="A50:F50"/>
    <mergeCell ref="J49:V49"/>
    <mergeCell ref="T5:Z5"/>
    <mergeCell ref="A51:F51"/>
    <mergeCell ref="A52:F52"/>
    <mergeCell ref="N51:S51"/>
    <mergeCell ref="N52:S52"/>
    <mergeCell ref="B49:C49"/>
    <mergeCell ref="B5:B6"/>
    <mergeCell ref="C5:C6"/>
    <mergeCell ref="E5:E6"/>
    <mergeCell ref="D5:D6"/>
    <mergeCell ref="AB5:AC5"/>
    <mergeCell ref="M5:S5"/>
    <mergeCell ref="B2:B3"/>
    <mergeCell ref="C4:W4"/>
    <mergeCell ref="X2:AC2"/>
    <mergeCell ref="X3:AC3"/>
    <mergeCell ref="X4:AC4"/>
    <mergeCell ref="C2:W3"/>
    <mergeCell ref="F5:L5"/>
  </mergeCells>
  <printOptions horizontalCentered="1" verticalCentered="1"/>
  <pageMargins left="0.1968503937007874" right="0" top="0" bottom="0" header="0" footer="0"/>
  <pageSetup fitToHeight="10" orientation="portrait" paperSize="9" scale="3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E48"/>
  <sheetViews>
    <sheetView view="pageBreakPreview" zoomScale="50" zoomScaleNormal="75" zoomScaleSheetLayoutView="50" workbookViewId="0" topLeftCell="A2">
      <selection activeCell="A2" sqref="A2"/>
    </sheetView>
  </sheetViews>
  <sheetFormatPr defaultColWidth="9.00390625" defaultRowHeight="13.5"/>
  <cols>
    <col min="1" max="1" width="7.125" style="1" customWidth="1"/>
    <col min="2" max="2" width="23.50390625" style="1" customWidth="1"/>
    <col min="3" max="3" width="12.625" style="1" customWidth="1"/>
    <col min="4" max="4" width="8.375" style="1" customWidth="1"/>
    <col min="5" max="5" width="10.375" style="1" customWidth="1"/>
    <col min="6" max="6" width="7.375" style="1" customWidth="1"/>
    <col min="7" max="7" width="4.875" style="1" customWidth="1"/>
    <col min="8" max="9" width="6.875" style="1" customWidth="1"/>
    <col min="10" max="10" width="14.625" style="1" customWidth="1"/>
    <col min="11" max="11" width="24.125" style="1" customWidth="1"/>
    <col min="12" max="12" width="10.375" style="1" customWidth="1"/>
    <col min="13" max="13" width="7.625" style="1" customWidth="1"/>
    <col min="14" max="14" width="4.625" style="1" customWidth="1"/>
    <col min="15" max="15" width="6.625" style="1" customWidth="1"/>
    <col min="16" max="16" width="6.125" style="1" customWidth="1"/>
    <col min="17" max="17" width="13.125" style="1" customWidth="1"/>
    <col min="18" max="18" width="23.625" style="1" customWidth="1"/>
    <col min="19" max="19" width="10.625" style="1" customWidth="1"/>
    <col min="20" max="20" width="7.125" style="1" customWidth="1"/>
    <col min="21" max="21" width="4.375" style="1" customWidth="1"/>
    <col min="22" max="22" width="6.875" style="1" customWidth="1"/>
    <col min="23" max="23" width="6.125" style="1" customWidth="1"/>
    <col min="24" max="24" width="12.875" style="1" customWidth="1"/>
    <col min="25" max="16384" width="9.00390625" style="1" customWidth="1"/>
  </cols>
  <sheetData>
    <row r="1" ht="7.5" customHeight="1" hidden="1" thickBot="1"/>
    <row r="2" spans="1:24" ht="42.75" customHeight="1" thickTop="1">
      <c r="A2" s="691"/>
      <c r="B2" s="1464" t="s">
        <v>558</v>
      </c>
      <c r="C2" s="1464"/>
      <c r="D2" s="798"/>
      <c r="E2" s="799"/>
      <c r="F2" s="1459" t="s">
        <v>53</v>
      </c>
      <c r="G2" s="1459"/>
      <c r="H2" s="1459"/>
      <c r="I2" s="1459"/>
      <c r="J2" s="1459"/>
      <c r="K2" s="1459"/>
      <c r="L2" s="1459"/>
      <c r="M2" s="1459"/>
      <c r="N2" s="1459"/>
      <c r="O2" s="1459"/>
      <c r="P2" s="1459"/>
      <c r="Q2" s="1459"/>
      <c r="R2" s="1459"/>
      <c r="S2" s="800"/>
      <c r="T2" s="798"/>
      <c r="U2" s="798"/>
      <c r="V2" s="798"/>
      <c r="W2" s="798"/>
      <c r="X2" s="165"/>
    </row>
    <row r="3" spans="1:24" s="166" customFormat="1" ht="39.75" customHeight="1" thickBot="1">
      <c r="A3" s="691"/>
      <c r="B3" s="1464"/>
      <c r="C3" s="1464"/>
      <c r="D3" s="798"/>
      <c r="E3" s="799"/>
      <c r="F3" s="1460"/>
      <c r="G3" s="1460"/>
      <c r="H3" s="1460"/>
      <c r="I3" s="1460"/>
      <c r="J3" s="1460"/>
      <c r="K3" s="1460"/>
      <c r="L3" s="1460"/>
      <c r="M3" s="1460"/>
      <c r="N3" s="1460"/>
      <c r="O3" s="1460"/>
      <c r="P3" s="1460"/>
      <c r="Q3" s="1460"/>
      <c r="R3" s="1460"/>
      <c r="S3" s="800"/>
      <c r="T3" s="798"/>
      <c r="U3" s="798"/>
      <c r="V3" s="798"/>
      <c r="W3" s="798"/>
      <c r="X3" s="117"/>
    </row>
    <row r="4" spans="1:24" s="166" customFormat="1" ht="37.5" customHeight="1" thickBot="1" thickTop="1">
      <c r="A4" s="692"/>
      <c r="B4" s="692"/>
      <c r="C4" s="1393" t="s">
        <v>17</v>
      </c>
      <c r="D4" s="1393"/>
      <c r="E4" s="1393"/>
      <c r="F4" s="1393"/>
      <c r="G4" s="1393"/>
      <c r="H4" s="1393"/>
      <c r="I4" s="1393"/>
      <c r="J4" s="1393"/>
      <c r="K4" s="1393"/>
      <c r="L4" s="1393"/>
      <c r="M4" s="1393"/>
      <c r="N4" s="801"/>
      <c r="O4" s="801"/>
      <c r="P4" s="801"/>
      <c r="Q4" s="801"/>
      <c r="R4" s="801"/>
      <c r="S4" s="1465" t="s">
        <v>54</v>
      </c>
      <c r="T4" s="1465"/>
      <c r="U4" s="1465"/>
      <c r="V4" s="1465"/>
      <c r="W4" s="1465"/>
      <c r="X4" s="1465"/>
    </row>
    <row r="5" spans="1:24" s="166" customFormat="1" ht="34.5" customHeight="1" thickTop="1">
      <c r="A5" s="1457" t="s">
        <v>468</v>
      </c>
      <c r="B5" s="1461" t="s">
        <v>18</v>
      </c>
      <c r="C5" s="1462"/>
      <c r="D5" s="1462"/>
      <c r="E5" s="1462"/>
      <c r="F5" s="1462"/>
      <c r="G5" s="1462"/>
      <c r="H5" s="1462"/>
      <c r="I5" s="1462"/>
      <c r="J5" s="1463"/>
      <c r="K5" s="1466" t="s">
        <v>19</v>
      </c>
      <c r="L5" s="1467"/>
      <c r="M5" s="1467"/>
      <c r="N5" s="1467"/>
      <c r="O5" s="1467"/>
      <c r="P5" s="1467"/>
      <c r="Q5" s="1468"/>
      <c r="R5" s="1454" t="s">
        <v>20</v>
      </c>
      <c r="S5" s="1455"/>
      <c r="T5" s="1455"/>
      <c r="U5" s="1455"/>
      <c r="V5" s="1455"/>
      <c r="W5" s="1455"/>
      <c r="X5" s="1456"/>
    </row>
    <row r="6" spans="1:24" s="166" customFormat="1" ht="36" customHeight="1" thickBot="1">
      <c r="A6" s="1458"/>
      <c r="B6" s="804" t="s">
        <v>492</v>
      </c>
      <c r="C6" s="805" t="s">
        <v>493</v>
      </c>
      <c r="D6" s="805" t="s">
        <v>562</v>
      </c>
      <c r="E6" s="805" t="s">
        <v>563</v>
      </c>
      <c r="F6" s="806" t="s">
        <v>466</v>
      </c>
      <c r="G6" s="807" t="s">
        <v>488</v>
      </c>
      <c r="H6" s="808" t="s">
        <v>489</v>
      </c>
      <c r="I6" s="809" t="s">
        <v>490</v>
      </c>
      <c r="J6" s="810" t="s">
        <v>491</v>
      </c>
      <c r="K6" s="811" t="s">
        <v>21</v>
      </c>
      <c r="L6" s="812" t="s">
        <v>22</v>
      </c>
      <c r="M6" s="812" t="s">
        <v>466</v>
      </c>
      <c r="N6" s="813" t="s">
        <v>488</v>
      </c>
      <c r="O6" s="814" t="s">
        <v>489</v>
      </c>
      <c r="P6" s="815" t="s">
        <v>490</v>
      </c>
      <c r="Q6" s="816" t="s">
        <v>491</v>
      </c>
      <c r="R6" s="817" t="s">
        <v>21</v>
      </c>
      <c r="S6" s="818" t="s">
        <v>22</v>
      </c>
      <c r="T6" s="819" t="s">
        <v>466</v>
      </c>
      <c r="U6" s="820" t="s">
        <v>488</v>
      </c>
      <c r="V6" s="821" t="s">
        <v>489</v>
      </c>
      <c r="W6" s="822" t="s">
        <v>490</v>
      </c>
      <c r="X6" s="823" t="s">
        <v>491</v>
      </c>
    </row>
    <row r="7" spans="1:29" s="166" customFormat="1" ht="48" customHeight="1">
      <c r="A7" s="824">
        <v>1</v>
      </c>
      <c r="B7" s="825" t="s">
        <v>208</v>
      </c>
      <c r="C7" s="49" t="s">
        <v>575</v>
      </c>
      <c r="D7" s="710" t="s">
        <v>215</v>
      </c>
      <c r="E7" s="826">
        <v>0.75</v>
      </c>
      <c r="F7" s="827">
        <v>1</v>
      </c>
      <c r="G7" s="713"/>
      <c r="H7" s="828">
        <v>41</v>
      </c>
      <c r="I7" s="829">
        <v>9</v>
      </c>
      <c r="J7" s="830">
        <f aca="true" t="shared" si="0" ref="J7:J28">(G7*3600+H7*60+I7)*E7</f>
        <v>1851.75</v>
      </c>
      <c r="K7" s="831" t="s">
        <v>607</v>
      </c>
      <c r="L7" s="826">
        <v>0.8</v>
      </c>
      <c r="M7" s="827">
        <v>1</v>
      </c>
      <c r="N7" s="832"/>
      <c r="O7" s="833">
        <v>13</v>
      </c>
      <c r="P7" s="829">
        <v>45</v>
      </c>
      <c r="Q7" s="830">
        <f aca="true" t="shared" si="1" ref="Q7:Q40">(N7*3600+O7*60+P7)*L7</f>
        <v>660</v>
      </c>
      <c r="R7" s="834" t="s">
        <v>1063</v>
      </c>
      <c r="S7" s="835">
        <v>0.63</v>
      </c>
      <c r="T7" s="827">
        <v>14</v>
      </c>
      <c r="U7" s="832"/>
      <c r="V7" s="833">
        <v>18</v>
      </c>
      <c r="W7" s="829">
        <v>24</v>
      </c>
      <c r="X7" s="830">
        <f aca="true" t="shared" si="2" ref="X7:X36">(U7*3600+V7*60+W7)*S7</f>
        <v>695.52</v>
      </c>
      <c r="Y7" s="194"/>
      <c r="Z7" s="194"/>
      <c r="AA7" s="194"/>
      <c r="AB7" s="194"/>
      <c r="AC7" s="194"/>
    </row>
    <row r="8" spans="1:24" ht="48" customHeight="1">
      <c r="A8" s="836">
        <v>2</v>
      </c>
      <c r="B8" s="837" t="s">
        <v>595</v>
      </c>
      <c r="C8" s="50" t="s">
        <v>596</v>
      </c>
      <c r="D8" s="726" t="s">
        <v>216</v>
      </c>
      <c r="E8" s="838">
        <v>0.76</v>
      </c>
      <c r="F8" s="839">
        <v>2</v>
      </c>
      <c r="G8" s="728"/>
      <c r="H8" s="729">
        <v>45</v>
      </c>
      <c r="I8" s="715">
        <v>38</v>
      </c>
      <c r="J8" s="840">
        <f t="shared" si="0"/>
        <v>2080.88</v>
      </c>
      <c r="K8" s="841" t="s">
        <v>593</v>
      </c>
      <c r="L8" s="838">
        <v>0.74</v>
      </c>
      <c r="M8" s="839">
        <v>2</v>
      </c>
      <c r="N8" s="738"/>
      <c r="O8" s="733">
        <v>15</v>
      </c>
      <c r="P8" s="715">
        <v>26</v>
      </c>
      <c r="Q8" s="840">
        <f t="shared" si="1"/>
        <v>685.24</v>
      </c>
      <c r="R8" s="842" t="s">
        <v>24</v>
      </c>
      <c r="S8" s="838">
        <v>0.8</v>
      </c>
      <c r="T8" s="839">
        <v>1</v>
      </c>
      <c r="U8" s="738"/>
      <c r="V8" s="733">
        <v>14</v>
      </c>
      <c r="W8" s="715">
        <v>35</v>
      </c>
      <c r="X8" s="840">
        <f t="shared" si="2"/>
        <v>700</v>
      </c>
    </row>
    <row r="9" spans="1:29" s="166" customFormat="1" ht="48" customHeight="1">
      <c r="A9" s="836">
        <v>3</v>
      </c>
      <c r="B9" s="843" t="s">
        <v>593</v>
      </c>
      <c r="C9" s="139" t="s">
        <v>594</v>
      </c>
      <c r="D9" s="726" t="s">
        <v>215</v>
      </c>
      <c r="E9" s="838">
        <v>0.74</v>
      </c>
      <c r="F9" s="839">
        <v>3</v>
      </c>
      <c r="G9" s="728"/>
      <c r="H9" s="729">
        <v>49</v>
      </c>
      <c r="I9" s="715">
        <v>16</v>
      </c>
      <c r="J9" s="840">
        <f t="shared" si="0"/>
        <v>2187.44</v>
      </c>
      <c r="K9" s="844" t="s">
        <v>590</v>
      </c>
      <c r="L9" s="838">
        <v>0.71</v>
      </c>
      <c r="M9" s="839">
        <v>3</v>
      </c>
      <c r="N9" s="738"/>
      <c r="O9" s="733">
        <v>16</v>
      </c>
      <c r="P9" s="715">
        <v>15</v>
      </c>
      <c r="Q9" s="840">
        <f t="shared" si="1"/>
        <v>692.25</v>
      </c>
      <c r="R9" s="842" t="s">
        <v>941</v>
      </c>
      <c r="S9" s="838">
        <v>0.63</v>
      </c>
      <c r="T9" s="839">
        <v>15</v>
      </c>
      <c r="U9" s="738"/>
      <c r="V9" s="733">
        <v>18</v>
      </c>
      <c r="W9" s="715">
        <v>48</v>
      </c>
      <c r="X9" s="840">
        <f t="shared" si="2"/>
        <v>710.64</v>
      </c>
      <c r="Y9" s="194"/>
      <c r="Z9" s="194"/>
      <c r="AA9" s="194"/>
      <c r="AB9" s="194"/>
      <c r="AC9" s="194"/>
    </row>
    <row r="10" spans="1:24" s="166" customFormat="1" ht="48" customHeight="1">
      <c r="A10" s="836">
        <v>4</v>
      </c>
      <c r="B10" s="845" t="s">
        <v>1063</v>
      </c>
      <c r="C10" s="50" t="s">
        <v>746</v>
      </c>
      <c r="D10" s="726" t="s">
        <v>215</v>
      </c>
      <c r="E10" s="846">
        <v>0.63</v>
      </c>
      <c r="F10" s="839">
        <v>9</v>
      </c>
      <c r="G10" s="737">
        <v>1</v>
      </c>
      <c r="H10" s="733">
        <v>3</v>
      </c>
      <c r="I10" s="715">
        <v>24</v>
      </c>
      <c r="J10" s="840">
        <f t="shared" si="0"/>
        <v>2396.52</v>
      </c>
      <c r="K10" s="844" t="s">
        <v>1070</v>
      </c>
      <c r="L10" s="838">
        <v>0.64</v>
      </c>
      <c r="M10" s="839">
        <v>8</v>
      </c>
      <c r="N10" s="738"/>
      <c r="O10" s="733">
        <v>18</v>
      </c>
      <c r="P10" s="715">
        <v>9</v>
      </c>
      <c r="Q10" s="840">
        <f t="shared" si="1"/>
        <v>696.96</v>
      </c>
      <c r="R10" s="842" t="s">
        <v>208</v>
      </c>
      <c r="S10" s="838">
        <v>0.75</v>
      </c>
      <c r="T10" s="839">
        <v>2</v>
      </c>
      <c r="U10" s="738"/>
      <c r="V10" s="733">
        <v>15</v>
      </c>
      <c r="W10" s="715">
        <v>49</v>
      </c>
      <c r="X10" s="840">
        <f t="shared" si="2"/>
        <v>711.75</v>
      </c>
    </row>
    <row r="11" spans="1:29" s="166" customFormat="1" ht="48" customHeight="1">
      <c r="A11" s="836">
        <v>5</v>
      </c>
      <c r="B11" s="837" t="s">
        <v>25</v>
      </c>
      <c r="C11" s="50" t="s">
        <v>26</v>
      </c>
      <c r="D11" s="726" t="s">
        <v>216</v>
      </c>
      <c r="E11" s="838">
        <v>0.68</v>
      </c>
      <c r="F11" s="839">
        <v>7</v>
      </c>
      <c r="G11" s="728">
        <v>1</v>
      </c>
      <c r="H11" s="729">
        <v>1</v>
      </c>
      <c r="I11" s="715">
        <v>15</v>
      </c>
      <c r="J11" s="840">
        <f t="shared" si="0"/>
        <v>2499</v>
      </c>
      <c r="K11" s="844" t="s">
        <v>27</v>
      </c>
      <c r="L11" s="846">
        <v>0.66</v>
      </c>
      <c r="M11" s="839">
        <v>7</v>
      </c>
      <c r="N11" s="743"/>
      <c r="O11" s="733">
        <v>18</v>
      </c>
      <c r="P11" s="715">
        <v>5</v>
      </c>
      <c r="Q11" s="840">
        <f t="shared" si="1"/>
        <v>716.1</v>
      </c>
      <c r="R11" s="842" t="s">
        <v>28</v>
      </c>
      <c r="S11" s="838">
        <v>0.67</v>
      </c>
      <c r="T11" s="839">
        <v>9</v>
      </c>
      <c r="U11" s="738"/>
      <c r="V11" s="733">
        <v>17</v>
      </c>
      <c r="W11" s="715">
        <v>45</v>
      </c>
      <c r="X11" s="840">
        <f t="shared" si="2"/>
        <v>713.5500000000001</v>
      </c>
      <c r="Y11" s="194"/>
      <c r="Z11" s="194"/>
      <c r="AA11" s="194"/>
      <c r="AB11" s="194"/>
      <c r="AC11" s="194"/>
    </row>
    <row r="12" spans="1:29" s="166" customFormat="1" ht="48" customHeight="1">
      <c r="A12" s="836">
        <v>6</v>
      </c>
      <c r="B12" s="837" t="s">
        <v>29</v>
      </c>
      <c r="C12" s="50" t="s">
        <v>30</v>
      </c>
      <c r="D12" s="726" t="s">
        <v>218</v>
      </c>
      <c r="E12" s="838">
        <v>0.7</v>
      </c>
      <c r="F12" s="839">
        <v>8</v>
      </c>
      <c r="G12" s="728">
        <v>1</v>
      </c>
      <c r="H12" s="729">
        <v>1</v>
      </c>
      <c r="I12" s="715">
        <v>42</v>
      </c>
      <c r="J12" s="840">
        <f t="shared" si="0"/>
        <v>2591.3999999999996</v>
      </c>
      <c r="K12" s="844" t="s">
        <v>31</v>
      </c>
      <c r="L12" s="838">
        <v>0.76</v>
      </c>
      <c r="M12" s="839">
        <v>4</v>
      </c>
      <c r="N12" s="738"/>
      <c r="O12" s="733">
        <v>16</v>
      </c>
      <c r="P12" s="715">
        <v>46</v>
      </c>
      <c r="Q12" s="840">
        <f t="shared" si="1"/>
        <v>764.5600000000001</v>
      </c>
      <c r="R12" s="842" t="s">
        <v>625</v>
      </c>
      <c r="S12" s="838">
        <v>0.67</v>
      </c>
      <c r="T12" s="839">
        <v>11</v>
      </c>
      <c r="U12" s="738"/>
      <c r="V12" s="733">
        <v>17</v>
      </c>
      <c r="W12" s="715">
        <v>59</v>
      </c>
      <c r="X12" s="840">
        <f t="shared" si="2"/>
        <v>722.9300000000001</v>
      </c>
      <c r="Y12" s="194"/>
      <c r="Z12" s="194"/>
      <c r="AA12" s="194"/>
      <c r="AB12" s="194"/>
      <c r="AC12" s="194"/>
    </row>
    <row r="13" spans="1:29" s="166" customFormat="1" ht="48" customHeight="1">
      <c r="A13" s="836">
        <v>7</v>
      </c>
      <c r="B13" s="837" t="s">
        <v>890</v>
      </c>
      <c r="C13" s="52" t="s">
        <v>626</v>
      </c>
      <c r="D13" s="726" t="s">
        <v>215</v>
      </c>
      <c r="E13" s="838">
        <v>0.63</v>
      </c>
      <c r="F13" s="839">
        <v>12</v>
      </c>
      <c r="G13" s="728">
        <v>1</v>
      </c>
      <c r="H13" s="729">
        <v>10</v>
      </c>
      <c r="I13" s="715">
        <v>0</v>
      </c>
      <c r="J13" s="840">
        <f t="shared" si="0"/>
        <v>2646</v>
      </c>
      <c r="K13" s="844" t="s">
        <v>586</v>
      </c>
      <c r="L13" s="846">
        <v>0.63</v>
      </c>
      <c r="M13" s="839">
        <v>13</v>
      </c>
      <c r="N13" s="738"/>
      <c r="O13" s="733">
        <v>20</v>
      </c>
      <c r="P13" s="715">
        <v>50</v>
      </c>
      <c r="Q13" s="840">
        <f t="shared" si="1"/>
        <v>787.5</v>
      </c>
      <c r="R13" s="847" t="s">
        <v>584</v>
      </c>
      <c r="S13" s="838">
        <v>0.75</v>
      </c>
      <c r="T13" s="839">
        <v>4</v>
      </c>
      <c r="U13" s="738"/>
      <c r="V13" s="733">
        <v>16</v>
      </c>
      <c r="W13" s="715">
        <v>26</v>
      </c>
      <c r="X13" s="840">
        <f t="shared" si="2"/>
        <v>739.5</v>
      </c>
      <c r="Y13" s="194"/>
      <c r="Z13" s="194"/>
      <c r="AA13" s="194"/>
      <c r="AB13" s="194"/>
      <c r="AC13" s="194"/>
    </row>
    <row r="14" spans="1:29" s="166" customFormat="1" ht="48" customHeight="1">
      <c r="A14" s="836">
        <v>8</v>
      </c>
      <c r="B14" s="845" t="s">
        <v>1070</v>
      </c>
      <c r="C14" s="50" t="s">
        <v>650</v>
      </c>
      <c r="D14" s="726" t="s">
        <v>216</v>
      </c>
      <c r="E14" s="838">
        <v>0.64</v>
      </c>
      <c r="F14" s="839">
        <v>11</v>
      </c>
      <c r="G14" s="737">
        <v>1</v>
      </c>
      <c r="H14" s="733">
        <v>9</v>
      </c>
      <c r="I14" s="715">
        <v>7</v>
      </c>
      <c r="J14" s="840">
        <f t="shared" si="0"/>
        <v>2654.08</v>
      </c>
      <c r="K14" s="848" t="s">
        <v>642</v>
      </c>
      <c r="L14" s="838">
        <v>0.75</v>
      </c>
      <c r="M14" s="839">
        <v>5</v>
      </c>
      <c r="N14" s="738"/>
      <c r="O14" s="733">
        <v>17</v>
      </c>
      <c r="P14" s="715">
        <v>42</v>
      </c>
      <c r="Q14" s="840">
        <f t="shared" si="1"/>
        <v>796.5</v>
      </c>
      <c r="R14" s="842" t="s">
        <v>32</v>
      </c>
      <c r="S14" s="838">
        <v>0.68</v>
      </c>
      <c r="T14" s="839">
        <v>12</v>
      </c>
      <c r="U14" s="737"/>
      <c r="V14" s="733">
        <v>18</v>
      </c>
      <c r="W14" s="715">
        <v>8</v>
      </c>
      <c r="X14" s="840">
        <f t="shared" si="2"/>
        <v>739.84</v>
      </c>
      <c r="Y14" s="194"/>
      <c r="Z14" s="194"/>
      <c r="AA14" s="194"/>
      <c r="AB14" s="194"/>
      <c r="AC14" s="194"/>
    </row>
    <row r="15" spans="1:27" s="166" customFormat="1" ht="48" customHeight="1">
      <c r="A15" s="836">
        <v>9</v>
      </c>
      <c r="B15" s="845" t="s">
        <v>642</v>
      </c>
      <c r="C15" s="50" t="s">
        <v>947</v>
      </c>
      <c r="D15" s="726" t="s">
        <v>215</v>
      </c>
      <c r="E15" s="838">
        <v>0.75</v>
      </c>
      <c r="F15" s="839">
        <v>4</v>
      </c>
      <c r="G15" s="728"/>
      <c r="H15" s="729">
        <v>59</v>
      </c>
      <c r="I15" s="715">
        <v>39</v>
      </c>
      <c r="J15" s="840">
        <f t="shared" si="0"/>
        <v>2684.25</v>
      </c>
      <c r="K15" s="848" t="s">
        <v>776</v>
      </c>
      <c r="L15" s="838">
        <v>0.75</v>
      </c>
      <c r="M15" s="839">
        <v>6</v>
      </c>
      <c r="N15" s="738"/>
      <c r="O15" s="733">
        <v>17</v>
      </c>
      <c r="P15" s="715">
        <v>53</v>
      </c>
      <c r="Q15" s="840">
        <f t="shared" si="1"/>
        <v>804.75</v>
      </c>
      <c r="R15" s="847" t="s">
        <v>577</v>
      </c>
      <c r="S15" s="838">
        <v>0.76</v>
      </c>
      <c r="T15" s="839">
        <v>3</v>
      </c>
      <c r="U15" s="738"/>
      <c r="V15" s="733">
        <v>16</v>
      </c>
      <c r="W15" s="715">
        <v>14</v>
      </c>
      <c r="X15" s="840">
        <f t="shared" si="2"/>
        <v>740.24</v>
      </c>
      <c r="Y15" s="194"/>
      <c r="Z15" s="194"/>
      <c r="AA15" s="194"/>
    </row>
    <row r="16" spans="1:24" ht="48" customHeight="1">
      <c r="A16" s="836">
        <v>10</v>
      </c>
      <c r="B16" s="837" t="s">
        <v>774</v>
      </c>
      <c r="C16" s="50" t="s">
        <v>585</v>
      </c>
      <c r="D16" s="726" t="s">
        <v>215</v>
      </c>
      <c r="E16" s="838">
        <v>0.75</v>
      </c>
      <c r="F16" s="839">
        <v>6</v>
      </c>
      <c r="G16" s="728">
        <v>1</v>
      </c>
      <c r="H16" s="729">
        <v>0</v>
      </c>
      <c r="I16" s="715">
        <v>58</v>
      </c>
      <c r="J16" s="840">
        <f t="shared" si="0"/>
        <v>2743.5</v>
      </c>
      <c r="K16" s="844" t="s">
        <v>605</v>
      </c>
      <c r="L16" s="838">
        <v>0.71</v>
      </c>
      <c r="M16" s="839">
        <v>10</v>
      </c>
      <c r="N16" s="738"/>
      <c r="O16" s="733">
        <v>19</v>
      </c>
      <c r="P16" s="715">
        <v>19</v>
      </c>
      <c r="Q16" s="840">
        <f t="shared" si="1"/>
        <v>822.89</v>
      </c>
      <c r="R16" s="842" t="s">
        <v>605</v>
      </c>
      <c r="S16" s="838">
        <v>0.71</v>
      </c>
      <c r="T16" s="839">
        <v>8</v>
      </c>
      <c r="U16" s="738"/>
      <c r="V16" s="733">
        <v>17</v>
      </c>
      <c r="W16" s="715">
        <v>25</v>
      </c>
      <c r="X16" s="840">
        <f t="shared" si="2"/>
        <v>741.9499999999999</v>
      </c>
    </row>
    <row r="17" spans="1:29" s="166" customFormat="1" ht="48" customHeight="1">
      <c r="A17" s="836">
        <v>11</v>
      </c>
      <c r="B17" s="837" t="s">
        <v>649</v>
      </c>
      <c r="C17" s="50" t="s">
        <v>779</v>
      </c>
      <c r="D17" s="726" t="s">
        <v>215</v>
      </c>
      <c r="E17" s="838">
        <v>0.76</v>
      </c>
      <c r="F17" s="839">
        <v>5</v>
      </c>
      <c r="G17" s="728">
        <v>1</v>
      </c>
      <c r="H17" s="729">
        <v>0</v>
      </c>
      <c r="I17" s="715">
        <v>36</v>
      </c>
      <c r="J17" s="840">
        <f t="shared" si="0"/>
        <v>2763.36</v>
      </c>
      <c r="K17" s="844" t="s">
        <v>208</v>
      </c>
      <c r="L17" s="838">
        <v>0.75</v>
      </c>
      <c r="M17" s="839">
        <v>9</v>
      </c>
      <c r="N17" s="738"/>
      <c r="O17" s="733">
        <v>18</v>
      </c>
      <c r="P17" s="715">
        <v>27</v>
      </c>
      <c r="Q17" s="840">
        <f t="shared" si="1"/>
        <v>830.25</v>
      </c>
      <c r="R17" s="842" t="s">
        <v>33</v>
      </c>
      <c r="S17" s="838">
        <v>0.76</v>
      </c>
      <c r="T17" s="839">
        <v>5</v>
      </c>
      <c r="U17" s="738"/>
      <c r="V17" s="733">
        <v>16</v>
      </c>
      <c r="W17" s="715">
        <v>27</v>
      </c>
      <c r="X17" s="840">
        <f t="shared" si="2"/>
        <v>750.12</v>
      </c>
      <c r="Y17" s="194"/>
      <c r="Z17" s="194"/>
      <c r="AA17" s="194"/>
      <c r="AB17" s="194"/>
      <c r="AC17" s="194"/>
    </row>
    <row r="18" spans="1:29" s="166" customFormat="1" ht="48" customHeight="1">
      <c r="A18" s="836">
        <v>12</v>
      </c>
      <c r="B18" s="845" t="s">
        <v>34</v>
      </c>
      <c r="C18" s="746" t="s">
        <v>35</v>
      </c>
      <c r="D18" s="726" t="s">
        <v>215</v>
      </c>
      <c r="E18" s="838">
        <v>0.65</v>
      </c>
      <c r="F18" s="839">
        <v>13</v>
      </c>
      <c r="G18" s="728">
        <v>1</v>
      </c>
      <c r="H18" s="729">
        <v>11</v>
      </c>
      <c r="I18" s="715">
        <v>33</v>
      </c>
      <c r="J18" s="840">
        <f t="shared" si="0"/>
        <v>2790.4500000000003</v>
      </c>
      <c r="K18" s="844" t="s">
        <v>659</v>
      </c>
      <c r="L18" s="846">
        <v>0.71</v>
      </c>
      <c r="M18" s="839">
        <v>11</v>
      </c>
      <c r="N18" s="738"/>
      <c r="O18" s="733">
        <v>19</v>
      </c>
      <c r="P18" s="715">
        <v>31</v>
      </c>
      <c r="Q18" s="840">
        <f t="shared" si="1"/>
        <v>831.41</v>
      </c>
      <c r="R18" s="842" t="s">
        <v>595</v>
      </c>
      <c r="S18" s="838">
        <v>0.76</v>
      </c>
      <c r="T18" s="839">
        <v>6</v>
      </c>
      <c r="U18" s="738"/>
      <c r="V18" s="733">
        <v>16</v>
      </c>
      <c r="W18" s="715">
        <v>45</v>
      </c>
      <c r="X18" s="840">
        <f t="shared" si="2"/>
        <v>763.8</v>
      </c>
      <c r="Y18" s="194"/>
      <c r="Z18" s="194"/>
      <c r="AA18" s="194"/>
      <c r="AB18" s="194"/>
      <c r="AC18" s="194"/>
    </row>
    <row r="19" spans="1:29" s="166" customFormat="1" ht="48" customHeight="1">
      <c r="A19" s="836">
        <v>13</v>
      </c>
      <c r="B19" s="837" t="s">
        <v>601</v>
      </c>
      <c r="C19" s="50" t="s">
        <v>602</v>
      </c>
      <c r="D19" s="726" t="s">
        <v>603</v>
      </c>
      <c r="E19" s="838">
        <v>0.73</v>
      </c>
      <c r="F19" s="839">
        <v>10</v>
      </c>
      <c r="G19" s="728">
        <v>1</v>
      </c>
      <c r="H19" s="729">
        <v>5</v>
      </c>
      <c r="I19" s="715">
        <v>8</v>
      </c>
      <c r="J19" s="840">
        <f t="shared" si="0"/>
        <v>2852.84</v>
      </c>
      <c r="K19" s="844" t="s">
        <v>576</v>
      </c>
      <c r="L19" s="849">
        <v>0.68</v>
      </c>
      <c r="M19" s="839">
        <v>15</v>
      </c>
      <c r="N19" s="738"/>
      <c r="O19" s="733">
        <v>21</v>
      </c>
      <c r="P19" s="715">
        <v>4</v>
      </c>
      <c r="Q19" s="840">
        <f t="shared" si="1"/>
        <v>859.5200000000001</v>
      </c>
      <c r="R19" s="842" t="s">
        <v>795</v>
      </c>
      <c r="S19" s="838">
        <v>0.7</v>
      </c>
      <c r="T19" s="839">
        <v>13</v>
      </c>
      <c r="U19" s="738"/>
      <c r="V19" s="733">
        <v>18</v>
      </c>
      <c r="W19" s="715">
        <v>12</v>
      </c>
      <c r="X19" s="840">
        <f t="shared" si="2"/>
        <v>764.4</v>
      </c>
      <c r="Y19" s="194"/>
      <c r="Z19" s="194"/>
      <c r="AA19" s="194"/>
      <c r="AB19" s="194"/>
      <c r="AC19" s="194"/>
    </row>
    <row r="20" spans="1:29" s="166" customFormat="1" ht="48" customHeight="1">
      <c r="A20" s="836">
        <v>14</v>
      </c>
      <c r="B20" s="837" t="s">
        <v>651</v>
      </c>
      <c r="C20" s="50" t="s">
        <v>746</v>
      </c>
      <c r="D20" s="726" t="s">
        <v>216</v>
      </c>
      <c r="E20" s="838">
        <v>0.67</v>
      </c>
      <c r="F20" s="839">
        <v>16</v>
      </c>
      <c r="G20" s="728">
        <v>1</v>
      </c>
      <c r="H20" s="729">
        <v>16</v>
      </c>
      <c r="I20" s="715">
        <v>3</v>
      </c>
      <c r="J20" s="840">
        <f t="shared" si="0"/>
        <v>3057.21</v>
      </c>
      <c r="K20" s="841" t="s">
        <v>655</v>
      </c>
      <c r="L20" s="838">
        <v>0.7</v>
      </c>
      <c r="M20" s="839">
        <v>14</v>
      </c>
      <c r="N20" s="738"/>
      <c r="O20" s="733">
        <v>20</v>
      </c>
      <c r="P20" s="715">
        <v>55</v>
      </c>
      <c r="Q20" s="840">
        <f t="shared" si="1"/>
        <v>878.5</v>
      </c>
      <c r="R20" s="850" t="s">
        <v>593</v>
      </c>
      <c r="S20" s="838">
        <v>0.74</v>
      </c>
      <c r="T20" s="839">
        <v>7</v>
      </c>
      <c r="U20" s="738"/>
      <c r="V20" s="733">
        <v>17</v>
      </c>
      <c r="W20" s="715">
        <v>20</v>
      </c>
      <c r="X20" s="840">
        <f t="shared" si="2"/>
        <v>769.6</v>
      </c>
      <c r="Y20" s="194"/>
      <c r="Z20" s="194"/>
      <c r="AA20" s="194"/>
      <c r="AB20" s="194"/>
      <c r="AC20" s="194"/>
    </row>
    <row r="21" spans="1:24" ht="48" customHeight="1">
      <c r="A21" s="836">
        <v>15</v>
      </c>
      <c r="B21" s="843" t="s">
        <v>655</v>
      </c>
      <c r="C21" s="52" t="s">
        <v>656</v>
      </c>
      <c r="D21" s="726" t="s">
        <v>215</v>
      </c>
      <c r="E21" s="838">
        <v>0.7</v>
      </c>
      <c r="F21" s="839">
        <v>15</v>
      </c>
      <c r="G21" s="728">
        <v>1</v>
      </c>
      <c r="H21" s="729">
        <v>13</v>
      </c>
      <c r="I21" s="715">
        <v>10</v>
      </c>
      <c r="J21" s="840">
        <f t="shared" si="0"/>
        <v>3073</v>
      </c>
      <c r="K21" s="848" t="s">
        <v>577</v>
      </c>
      <c r="L21" s="838">
        <v>0.76</v>
      </c>
      <c r="M21" s="839">
        <v>12</v>
      </c>
      <c r="N21" s="738"/>
      <c r="O21" s="733">
        <v>19</v>
      </c>
      <c r="P21" s="715">
        <v>38</v>
      </c>
      <c r="Q21" s="840">
        <f t="shared" si="1"/>
        <v>895.28</v>
      </c>
      <c r="R21" s="842" t="s">
        <v>601</v>
      </c>
      <c r="S21" s="838">
        <v>0.73</v>
      </c>
      <c r="T21" s="839">
        <v>10</v>
      </c>
      <c r="U21" s="738"/>
      <c r="V21" s="733">
        <v>17</v>
      </c>
      <c r="W21" s="715">
        <v>50</v>
      </c>
      <c r="X21" s="840">
        <f t="shared" si="2"/>
        <v>781.1</v>
      </c>
    </row>
    <row r="22" spans="1:27" s="166" customFormat="1" ht="48" customHeight="1">
      <c r="A22" s="836">
        <v>16</v>
      </c>
      <c r="B22" s="845" t="s">
        <v>577</v>
      </c>
      <c r="C22" s="50" t="s">
        <v>578</v>
      </c>
      <c r="D22" s="726" t="s">
        <v>579</v>
      </c>
      <c r="E22" s="838">
        <v>0.76</v>
      </c>
      <c r="F22" s="839">
        <v>14</v>
      </c>
      <c r="G22" s="728">
        <v>1</v>
      </c>
      <c r="H22" s="729">
        <v>11</v>
      </c>
      <c r="I22" s="715">
        <v>53</v>
      </c>
      <c r="J22" s="840">
        <f t="shared" si="0"/>
        <v>3277.88</v>
      </c>
      <c r="K22" s="844" t="s">
        <v>941</v>
      </c>
      <c r="L22" s="838">
        <v>0.63</v>
      </c>
      <c r="M22" s="839">
        <v>21</v>
      </c>
      <c r="N22" s="738"/>
      <c r="O22" s="733">
        <v>23</v>
      </c>
      <c r="P22" s="715">
        <v>47</v>
      </c>
      <c r="Q22" s="840">
        <f t="shared" si="1"/>
        <v>899.01</v>
      </c>
      <c r="R22" s="842" t="s">
        <v>590</v>
      </c>
      <c r="S22" s="838">
        <v>0.71</v>
      </c>
      <c r="T22" s="839">
        <v>16</v>
      </c>
      <c r="U22" s="738"/>
      <c r="V22" s="733">
        <v>19</v>
      </c>
      <c r="W22" s="715">
        <v>11</v>
      </c>
      <c r="X22" s="840">
        <f t="shared" si="2"/>
        <v>817.2099999999999</v>
      </c>
      <c r="Y22" s="194"/>
      <c r="Z22" s="194"/>
      <c r="AA22" s="194"/>
    </row>
    <row r="23" spans="1:29" s="166" customFormat="1" ht="48" customHeight="1">
      <c r="A23" s="836">
        <v>17</v>
      </c>
      <c r="B23" s="837" t="s">
        <v>923</v>
      </c>
      <c r="C23" s="50" t="s">
        <v>924</v>
      </c>
      <c r="D23" s="726" t="s">
        <v>579</v>
      </c>
      <c r="E23" s="838">
        <v>0.64</v>
      </c>
      <c r="F23" s="839">
        <v>20</v>
      </c>
      <c r="G23" s="728">
        <v>1</v>
      </c>
      <c r="H23" s="729">
        <v>25</v>
      </c>
      <c r="I23" s="715">
        <v>58</v>
      </c>
      <c r="J23" s="840">
        <f t="shared" si="0"/>
        <v>3301.12</v>
      </c>
      <c r="K23" s="844" t="s">
        <v>651</v>
      </c>
      <c r="L23" s="838">
        <v>0.67</v>
      </c>
      <c r="M23" s="839">
        <v>18</v>
      </c>
      <c r="N23" s="738"/>
      <c r="O23" s="733">
        <v>22</v>
      </c>
      <c r="P23" s="715">
        <v>34</v>
      </c>
      <c r="Q23" s="840">
        <f t="shared" si="1"/>
        <v>907.1800000000001</v>
      </c>
      <c r="R23" s="842" t="s">
        <v>858</v>
      </c>
      <c r="S23" s="846">
        <v>0.57</v>
      </c>
      <c r="T23" s="839">
        <v>27</v>
      </c>
      <c r="U23" s="738"/>
      <c r="V23" s="733">
        <v>24</v>
      </c>
      <c r="W23" s="715">
        <v>6</v>
      </c>
      <c r="X23" s="840">
        <f t="shared" si="2"/>
        <v>824.2199999999999</v>
      </c>
      <c r="Y23" s="194"/>
      <c r="Z23" s="194"/>
      <c r="AA23" s="194"/>
      <c r="AB23" s="194"/>
      <c r="AC23" s="194"/>
    </row>
    <row r="24" spans="1:27" s="166" customFormat="1" ht="48" customHeight="1">
      <c r="A24" s="836">
        <v>18</v>
      </c>
      <c r="B24" s="837" t="s">
        <v>634</v>
      </c>
      <c r="C24" s="746" t="s">
        <v>905</v>
      </c>
      <c r="D24" s="726" t="s">
        <v>603</v>
      </c>
      <c r="E24" s="838">
        <v>0.64</v>
      </c>
      <c r="F24" s="839">
        <v>21</v>
      </c>
      <c r="G24" s="728">
        <v>1</v>
      </c>
      <c r="H24" s="729">
        <v>25</v>
      </c>
      <c r="I24" s="715">
        <v>59</v>
      </c>
      <c r="J24" s="840">
        <f t="shared" si="0"/>
        <v>3301.76</v>
      </c>
      <c r="K24" s="844" t="s">
        <v>923</v>
      </c>
      <c r="L24" s="838">
        <v>0.64</v>
      </c>
      <c r="M24" s="839">
        <v>22</v>
      </c>
      <c r="N24" s="738"/>
      <c r="O24" s="733">
        <v>23</v>
      </c>
      <c r="P24" s="715">
        <v>50</v>
      </c>
      <c r="Q24" s="840">
        <f t="shared" si="1"/>
        <v>915.2</v>
      </c>
      <c r="R24" s="842" t="s">
        <v>600</v>
      </c>
      <c r="S24" s="838">
        <v>0.65</v>
      </c>
      <c r="T24" s="839">
        <v>19</v>
      </c>
      <c r="U24" s="738"/>
      <c r="V24" s="733">
        <v>21</v>
      </c>
      <c r="W24" s="715">
        <v>34</v>
      </c>
      <c r="X24" s="840">
        <f t="shared" si="2"/>
        <v>841.1</v>
      </c>
      <c r="Y24" s="194"/>
      <c r="Z24" s="194"/>
      <c r="AA24" s="194"/>
    </row>
    <row r="25" spans="1:31" s="166" customFormat="1" ht="48" customHeight="1">
      <c r="A25" s="836">
        <v>19</v>
      </c>
      <c r="B25" s="837" t="s">
        <v>586</v>
      </c>
      <c r="C25" s="50" t="s">
        <v>650</v>
      </c>
      <c r="D25" s="726" t="s">
        <v>217</v>
      </c>
      <c r="E25" s="846">
        <v>0.63</v>
      </c>
      <c r="F25" s="839">
        <v>22</v>
      </c>
      <c r="G25" s="728">
        <v>1</v>
      </c>
      <c r="H25" s="729">
        <v>28</v>
      </c>
      <c r="I25" s="715">
        <v>43</v>
      </c>
      <c r="J25" s="840">
        <f t="shared" si="0"/>
        <v>3353.4900000000002</v>
      </c>
      <c r="K25" s="848" t="s">
        <v>738</v>
      </c>
      <c r="L25" s="838">
        <v>0.67</v>
      </c>
      <c r="M25" s="839">
        <v>20</v>
      </c>
      <c r="N25" s="738"/>
      <c r="O25" s="733">
        <v>23</v>
      </c>
      <c r="P25" s="715">
        <v>13</v>
      </c>
      <c r="Q25" s="840">
        <f t="shared" si="1"/>
        <v>933.3100000000001</v>
      </c>
      <c r="R25" s="847" t="s">
        <v>589</v>
      </c>
      <c r="S25" s="838">
        <v>0.61</v>
      </c>
      <c r="T25" s="839">
        <v>26</v>
      </c>
      <c r="U25" s="738"/>
      <c r="V25" s="733">
        <v>23</v>
      </c>
      <c r="W25" s="715">
        <v>31</v>
      </c>
      <c r="X25" s="840">
        <f t="shared" si="2"/>
        <v>860.71</v>
      </c>
      <c r="Y25" s="194"/>
      <c r="Z25" s="194"/>
      <c r="AA25" s="194"/>
      <c r="AB25" s="194"/>
      <c r="AC25" s="194"/>
      <c r="AD25" s="194"/>
      <c r="AE25" s="194"/>
    </row>
    <row r="26" spans="1:27" s="166" customFormat="1" ht="48" customHeight="1">
      <c r="A26" s="836">
        <v>20</v>
      </c>
      <c r="B26" s="837" t="s">
        <v>659</v>
      </c>
      <c r="C26" s="50" t="s">
        <v>585</v>
      </c>
      <c r="D26" s="726" t="s">
        <v>218</v>
      </c>
      <c r="E26" s="846">
        <v>0.71</v>
      </c>
      <c r="F26" s="839">
        <v>18</v>
      </c>
      <c r="G26" s="728">
        <v>1</v>
      </c>
      <c r="H26" s="729">
        <v>20</v>
      </c>
      <c r="I26" s="715">
        <v>23</v>
      </c>
      <c r="J26" s="840">
        <f t="shared" si="0"/>
        <v>3424.33</v>
      </c>
      <c r="K26" s="848" t="s">
        <v>621</v>
      </c>
      <c r="L26" s="846">
        <v>0.67</v>
      </c>
      <c r="M26" s="839">
        <v>23</v>
      </c>
      <c r="N26" s="738"/>
      <c r="O26" s="733">
        <v>24</v>
      </c>
      <c r="P26" s="715">
        <v>20</v>
      </c>
      <c r="Q26" s="840">
        <f t="shared" si="1"/>
        <v>978.2</v>
      </c>
      <c r="R26" s="847" t="s">
        <v>36</v>
      </c>
      <c r="S26" s="838">
        <v>0.64</v>
      </c>
      <c r="T26" s="839">
        <v>21</v>
      </c>
      <c r="U26" s="738"/>
      <c r="V26" s="733">
        <v>22</v>
      </c>
      <c r="W26" s="715">
        <v>26</v>
      </c>
      <c r="X26" s="840">
        <f t="shared" si="2"/>
        <v>861.44</v>
      </c>
      <c r="Y26" s="194"/>
      <c r="Z26" s="194"/>
      <c r="AA26" s="194"/>
    </row>
    <row r="27" spans="1:29" s="166" customFormat="1" ht="48" customHeight="1">
      <c r="A27" s="836">
        <v>21</v>
      </c>
      <c r="B27" s="845" t="s">
        <v>1151</v>
      </c>
      <c r="C27" s="50" t="s">
        <v>803</v>
      </c>
      <c r="D27" s="726" t="s">
        <v>623</v>
      </c>
      <c r="E27" s="838">
        <v>0.75</v>
      </c>
      <c r="F27" s="839">
        <v>17</v>
      </c>
      <c r="G27" s="728">
        <v>1</v>
      </c>
      <c r="H27" s="729">
        <v>16</v>
      </c>
      <c r="I27" s="715">
        <v>20</v>
      </c>
      <c r="J27" s="840">
        <f t="shared" si="0"/>
        <v>3435</v>
      </c>
      <c r="K27" s="844" t="s">
        <v>37</v>
      </c>
      <c r="L27" s="838">
        <v>0.73</v>
      </c>
      <c r="M27" s="839">
        <v>19</v>
      </c>
      <c r="N27" s="738"/>
      <c r="O27" s="733">
        <v>22</v>
      </c>
      <c r="P27" s="715">
        <v>40</v>
      </c>
      <c r="Q27" s="840">
        <f t="shared" si="1"/>
        <v>992.8</v>
      </c>
      <c r="R27" s="847" t="s">
        <v>667</v>
      </c>
      <c r="S27" s="846">
        <v>0.63</v>
      </c>
      <c r="T27" s="839">
        <v>22</v>
      </c>
      <c r="U27" s="738"/>
      <c r="V27" s="733">
        <v>22</v>
      </c>
      <c r="W27" s="715">
        <v>52</v>
      </c>
      <c r="X27" s="840">
        <f t="shared" si="2"/>
        <v>864.36</v>
      </c>
      <c r="Y27" s="194"/>
      <c r="Z27" s="194"/>
      <c r="AA27" s="194"/>
      <c r="AB27" s="194"/>
      <c r="AC27" s="194"/>
    </row>
    <row r="28" spans="1:29" s="166" customFormat="1" ht="48" customHeight="1">
      <c r="A28" s="836">
        <v>22</v>
      </c>
      <c r="B28" s="845" t="s">
        <v>1139</v>
      </c>
      <c r="C28" s="50" t="s">
        <v>1140</v>
      </c>
      <c r="D28" s="726" t="s">
        <v>1141</v>
      </c>
      <c r="E28" s="838">
        <v>0.8</v>
      </c>
      <c r="F28" s="839">
        <v>19</v>
      </c>
      <c r="G28" s="728">
        <v>1</v>
      </c>
      <c r="H28" s="729">
        <v>25</v>
      </c>
      <c r="I28" s="715">
        <v>53</v>
      </c>
      <c r="J28" s="840">
        <f t="shared" si="0"/>
        <v>4122.400000000001</v>
      </c>
      <c r="K28" s="844" t="s">
        <v>38</v>
      </c>
      <c r="L28" s="838">
        <v>0.75</v>
      </c>
      <c r="M28" s="839">
        <v>17</v>
      </c>
      <c r="N28" s="738"/>
      <c r="O28" s="733">
        <v>22</v>
      </c>
      <c r="P28" s="715">
        <v>8</v>
      </c>
      <c r="Q28" s="840">
        <f t="shared" si="1"/>
        <v>996</v>
      </c>
      <c r="R28" s="847" t="s">
        <v>887</v>
      </c>
      <c r="S28" s="849">
        <v>0.68</v>
      </c>
      <c r="T28" s="839">
        <v>20</v>
      </c>
      <c r="U28" s="738"/>
      <c r="V28" s="733">
        <v>21</v>
      </c>
      <c r="W28" s="715">
        <v>43</v>
      </c>
      <c r="X28" s="840">
        <f t="shared" si="2"/>
        <v>886.0400000000001</v>
      </c>
      <c r="Y28" s="194"/>
      <c r="Z28" s="194"/>
      <c r="AA28" s="194"/>
      <c r="AB28" s="194"/>
      <c r="AC28" s="194"/>
    </row>
    <row r="29" spans="1:24" ht="48" customHeight="1">
      <c r="A29" s="836">
        <v>23</v>
      </c>
      <c r="B29" s="845" t="s">
        <v>39</v>
      </c>
      <c r="C29" s="50" t="s">
        <v>40</v>
      </c>
      <c r="D29" s="726" t="s">
        <v>216</v>
      </c>
      <c r="E29" s="838">
        <v>0.71</v>
      </c>
      <c r="F29" s="839"/>
      <c r="G29" s="728"/>
      <c r="H29" s="740" t="s">
        <v>627</v>
      </c>
      <c r="I29" s="741"/>
      <c r="J29" s="840"/>
      <c r="K29" s="844" t="s">
        <v>597</v>
      </c>
      <c r="L29" s="838">
        <v>0.76</v>
      </c>
      <c r="M29" s="839">
        <v>16</v>
      </c>
      <c r="N29" s="738"/>
      <c r="O29" s="733">
        <v>22</v>
      </c>
      <c r="P29" s="715">
        <v>2</v>
      </c>
      <c r="Q29" s="840">
        <f t="shared" si="1"/>
        <v>1004.72</v>
      </c>
      <c r="R29" s="847" t="s">
        <v>41</v>
      </c>
      <c r="S29" s="838">
        <v>0.75</v>
      </c>
      <c r="T29" s="839">
        <v>17</v>
      </c>
      <c r="U29" s="738"/>
      <c r="V29" s="733">
        <v>19</v>
      </c>
      <c r="W29" s="715">
        <v>43</v>
      </c>
      <c r="X29" s="840">
        <f t="shared" si="2"/>
        <v>887.25</v>
      </c>
    </row>
    <row r="30" spans="1:29" s="166" customFormat="1" ht="48" customHeight="1">
      <c r="A30" s="836">
        <v>24</v>
      </c>
      <c r="B30" s="837" t="s">
        <v>792</v>
      </c>
      <c r="C30" s="50" t="s">
        <v>793</v>
      </c>
      <c r="D30" s="726" t="s">
        <v>215</v>
      </c>
      <c r="E30" s="838">
        <v>0.71</v>
      </c>
      <c r="F30" s="839"/>
      <c r="G30" s="728"/>
      <c r="H30" s="740" t="s">
        <v>604</v>
      </c>
      <c r="I30" s="741"/>
      <c r="J30" s="840"/>
      <c r="K30" s="844" t="s">
        <v>42</v>
      </c>
      <c r="L30" s="838">
        <v>0.68</v>
      </c>
      <c r="M30" s="839">
        <v>24</v>
      </c>
      <c r="N30" s="737"/>
      <c r="O30" s="733">
        <v>24</v>
      </c>
      <c r="P30" s="715">
        <v>38</v>
      </c>
      <c r="Q30" s="840">
        <f t="shared" si="1"/>
        <v>1005.0400000000001</v>
      </c>
      <c r="R30" s="847" t="s">
        <v>730</v>
      </c>
      <c r="S30" s="838">
        <v>0.65</v>
      </c>
      <c r="T30" s="839">
        <v>24</v>
      </c>
      <c r="U30" s="738"/>
      <c r="V30" s="733">
        <v>23</v>
      </c>
      <c r="W30" s="715">
        <v>15</v>
      </c>
      <c r="X30" s="840">
        <f t="shared" si="2"/>
        <v>906.75</v>
      </c>
      <c r="Y30" s="194"/>
      <c r="Z30" s="194"/>
      <c r="AA30" s="194"/>
      <c r="AB30" s="194"/>
      <c r="AC30" s="194"/>
    </row>
    <row r="31" spans="1:27" s="166" customFormat="1" ht="48" customHeight="1">
      <c r="A31" s="836">
        <v>25</v>
      </c>
      <c r="B31" s="845" t="s">
        <v>587</v>
      </c>
      <c r="C31" s="50" t="s">
        <v>588</v>
      </c>
      <c r="D31" s="726" t="s">
        <v>215</v>
      </c>
      <c r="E31" s="846">
        <v>0.69</v>
      </c>
      <c r="F31" s="839"/>
      <c r="G31" s="728"/>
      <c r="H31" s="740" t="s">
        <v>604</v>
      </c>
      <c r="I31" s="741"/>
      <c r="J31" s="840"/>
      <c r="K31" s="848" t="s">
        <v>1063</v>
      </c>
      <c r="L31" s="846">
        <v>0.63</v>
      </c>
      <c r="M31" s="839">
        <v>25</v>
      </c>
      <c r="N31" s="738"/>
      <c r="O31" s="733">
        <v>27</v>
      </c>
      <c r="P31" s="715">
        <v>37</v>
      </c>
      <c r="Q31" s="840">
        <f t="shared" si="1"/>
        <v>1043.91</v>
      </c>
      <c r="R31" s="842" t="s">
        <v>774</v>
      </c>
      <c r="S31" s="838">
        <v>0.75</v>
      </c>
      <c r="T31" s="839">
        <v>18</v>
      </c>
      <c r="U31" s="738"/>
      <c r="V31" s="733">
        <v>20</v>
      </c>
      <c r="W31" s="715">
        <v>45</v>
      </c>
      <c r="X31" s="840">
        <f t="shared" si="2"/>
        <v>933.75</v>
      </c>
      <c r="Y31" s="194"/>
      <c r="Z31" s="194"/>
      <c r="AA31" s="194"/>
    </row>
    <row r="32" spans="1:24" ht="48" customHeight="1">
      <c r="A32" s="836">
        <v>26</v>
      </c>
      <c r="B32" s="845" t="s">
        <v>576</v>
      </c>
      <c r="C32" s="50" t="s">
        <v>784</v>
      </c>
      <c r="D32" s="726" t="s">
        <v>785</v>
      </c>
      <c r="E32" s="849">
        <v>0.68</v>
      </c>
      <c r="F32" s="839"/>
      <c r="G32" s="728"/>
      <c r="H32" s="740" t="s">
        <v>604</v>
      </c>
      <c r="I32" s="741"/>
      <c r="J32" s="840"/>
      <c r="K32" s="848" t="s">
        <v>860</v>
      </c>
      <c r="L32" s="846">
        <v>0.63</v>
      </c>
      <c r="M32" s="839">
        <v>27</v>
      </c>
      <c r="N32" s="738"/>
      <c r="O32" s="733">
        <v>30</v>
      </c>
      <c r="P32" s="715">
        <v>49</v>
      </c>
      <c r="Q32" s="840">
        <f t="shared" si="1"/>
        <v>1164.8700000000001</v>
      </c>
      <c r="R32" s="842" t="s">
        <v>586</v>
      </c>
      <c r="S32" s="846">
        <v>0.63</v>
      </c>
      <c r="T32" s="839">
        <v>28</v>
      </c>
      <c r="U32" s="738"/>
      <c r="V32" s="733">
        <v>25</v>
      </c>
      <c r="W32" s="715">
        <v>8</v>
      </c>
      <c r="X32" s="840">
        <f t="shared" si="2"/>
        <v>950.04</v>
      </c>
    </row>
    <row r="33" spans="1:29" s="166" customFormat="1" ht="48" customHeight="1">
      <c r="A33" s="836">
        <v>27</v>
      </c>
      <c r="B33" s="851" t="s">
        <v>738</v>
      </c>
      <c r="C33" s="750" t="s">
        <v>633</v>
      </c>
      <c r="D33" s="751" t="s">
        <v>218</v>
      </c>
      <c r="E33" s="852">
        <v>0.67</v>
      </c>
      <c r="F33" s="853"/>
      <c r="G33" s="754"/>
      <c r="H33" s="740" t="s">
        <v>619</v>
      </c>
      <c r="I33" s="741"/>
      <c r="J33" s="840"/>
      <c r="K33" s="848" t="s">
        <v>673</v>
      </c>
      <c r="L33" s="838">
        <v>0.65</v>
      </c>
      <c r="M33" s="839">
        <v>28</v>
      </c>
      <c r="N33" s="738"/>
      <c r="O33" s="733">
        <v>30</v>
      </c>
      <c r="P33" s="715">
        <v>56</v>
      </c>
      <c r="Q33" s="840">
        <f t="shared" si="1"/>
        <v>1206.4</v>
      </c>
      <c r="R33" s="850" t="s">
        <v>906</v>
      </c>
      <c r="S33" s="838">
        <v>0.7</v>
      </c>
      <c r="T33" s="839">
        <v>23</v>
      </c>
      <c r="U33" s="738"/>
      <c r="V33" s="733">
        <v>23</v>
      </c>
      <c r="W33" s="715">
        <v>4</v>
      </c>
      <c r="X33" s="840">
        <f t="shared" si="2"/>
        <v>968.8</v>
      </c>
      <c r="Y33" s="194"/>
      <c r="Z33" s="194"/>
      <c r="AA33" s="194"/>
      <c r="AB33" s="194"/>
      <c r="AC33" s="194"/>
    </row>
    <row r="34" spans="1:24" ht="48" customHeight="1">
      <c r="A34" s="836">
        <v>28</v>
      </c>
      <c r="B34" s="845" t="s">
        <v>621</v>
      </c>
      <c r="C34" s="50" t="s">
        <v>622</v>
      </c>
      <c r="D34" s="726" t="s">
        <v>623</v>
      </c>
      <c r="E34" s="846">
        <v>0.67</v>
      </c>
      <c r="F34" s="839"/>
      <c r="G34" s="728"/>
      <c r="H34" s="740" t="s">
        <v>619</v>
      </c>
      <c r="I34" s="741"/>
      <c r="J34" s="840"/>
      <c r="K34" s="844" t="s">
        <v>1005</v>
      </c>
      <c r="L34" s="838">
        <v>0.65</v>
      </c>
      <c r="M34" s="839">
        <v>29</v>
      </c>
      <c r="N34" s="738"/>
      <c r="O34" s="733">
        <v>31</v>
      </c>
      <c r="P34" s="715">
        <v>30</v>
      </c>
      <c r="Q34" s="840">
        <f t="shared" si="1"/>
        <v>1228.5</v>
      </c>
      <c r="R34" s="842" t="s">
        <v>661</v>
      </c>
      <c r="S34" s="846">
        <v>0.71</v>
      </c>
      <c r="T34" s="839">
        <v>25</v>
      </c>
      <c r="U34" s="738"/>
      <c r="V34" s="733">
        <v>23</v>
      </c>
      <c r="W34" s="715">
        <v>27</v>
      </c>
      <c r="X34" s="840">
        <f t="shared" si="2"/>
        <v>998.9699999999999</v>
      </c>
    </row>
    <row r="35" spans="1:24" ht="48" customHeight="1">
      <c r="A35" s="836">
        <v>29</v>
      </c>
      <c r="B35" s="837" t="s">
        <v>740</v>
      </c>
      <c r="C35" s="52" t="s">
        <v>626</v>
      </c>
      <c r="D35" s="726" t="s">
        <v>623</v>
      </c>
      <c r="E35" s="846">
        <v>0.66</v>
      </c>
      <c r="F35" s="839"/>
      <c r="G35" s="728"/>
      <c r="H35" s="740" t="s">
        <v>619</v>
      </c>
      <c r="I35" s="741"/>
      <c r="J35" s="840"/>
      <c r="K35" s="844" t="s">
        <v>662</v>
      </c>
      <c r="L35" s="838">
        <v>0.7</v>
      </c>
      <c r="M35" s="839">
        <v>26</v>
      </c>
      <c r="N35" s="738"/>
      <c r="O35" s="733">
        <v>30</v>
      </c>
      <c r="P35" s="715">
        <v>34</v>
      </c>
      <c r="Q35" s="840">
        <f t="shared" si="1"/>
        <v>1283.8</v>
      </c>
      <c r="R35" s="842" t="s">
        <v>1010</v>
      </c>
      <c r="S35" s="838">
        <v>0.64</v>
      </c>
      <c r="T35" s="839">
        <v>29</v>
      </c>
      <c r="U35" s="738"/>
      <c r="V35" s="733">
        <v>28</v>
      </c>
      <c r="W35" s="715">
        <v>10</v>
      </c>
      <c r="X35" s="840">
        <f t="shared" si="2"/>
        <v>1081.6</v>
      </c>
    </row>
    <row r="36" spans="1:29" s="166" customFormat="1" ht="48" customHeight="1">
      <c r="A36" s="836">
        <v>30</v>
      </c>
      <c r="B36" s="837" t="s">
        <v>1005</v>
      </c>
      <c r="C36" s="50" t="s">
        <v>1006</v>
      </c>
      <c r="D36" s="726" t="s">
        <v>215</v>
      </c>
      <c r="E36" s="838">
        <v>0.65</v>
      </c>
      <c r="F36" s="839"/>
      <c r="G36" s="728"/>
      <c r="H36" s="740" t="s">
        <v>604</v>
      </c>
      <c r="I36" s="741"/>
      <c r="J36" s="840"/>
      <c r="K36" s="848" t="s">
        <v>589</v>
      </c>
      <c r="L36" s="838">
        <v>0.61</v>
      </c>
      <c r="M36" s="839">
        <v>32</v>
      </c>
      <c r="N36" s="738"/>
      <c r="O36" s="733">
        <v>36</v>
      </c>
      <c r="P36" s="715">
        <v>44</v>
      </c>
      <c r="Q36" s="840">
        <f t="shared" si="1"/>
        <v>1344.44</v>
      </c>
      <c r="R36" s="842" t="s">
        <v>634</v>
      </c>
      <c r="S36" s="838">
        <v>0.64</v>
      </c>
      <c r="T36" s="839">
        <v>30</v>
      </c>
      <c r="U36" s="738"/>
      <c r="V36" s="733">
        <v>30</v>
      </c>
      <c r="W36" s="715">
        <v>50</v>
      </c>
      <c r="X36" s="840">
        <f t="shared" si="2"/>
        <v>1184</v>
      </c>
      <c r="Y36" s="194"/>
      <c r="Z36" s="194"/>
      <c r="AA36" s="194"/>
      <c r="AB36" s="194"/>
      <c r="AC36" s="194"/>
    </row>
    <row r="37" spans="1:27" s="166" customFormat="1" ht="48" customHeight="1">
      <c r="A37" s="836">
        <v>31</v>
      </c>
      <c r="B37" s="837" t="s">
        <v>583</v>
      </c>
      <c r="C37" s="50" t="s">
        <v>635</v>
      </c>
      <c r="D37" s="726" t="s">
        <v>220</v>
      </c>
      <c r="E37" s="838">
        <v>0.64</v>
      </c>
      <c r="F37" s="839"/>
      <c r="G37" s="728"/>
      <c r="H37" s="740" t="s">
        <v>615</v>
      </c>
      <c r="I37" s="741"/>
      <c r="J37" s="840"/>
      <c r="K37" s="844" t="s">
        <v>43</v>
      </c>
      <c r="L37" s="838">
        <v>0.64</v>
      </c>
      <c r="M37" s="839">
        <v>31</v>
      </c>
      <c r="N37" s="738"/>
      <c r="O37" s="733">
        <v>36</v>
      </c>
      <c r="P37" s="715">
        <v>31</v>
      </c>
      <c r="Q37" s="840">
        <f t="shared" si="1"/>
        <v>1402.24</v>
      </c>
      <c r="R37" s="847" t="s">
        <v>688</v>
      </c>
      <c r="S37" s="846">
        <v>0.69</v>
      </c>
      <c r="T37" s="839"/>
      <c r="U37" s="738"/>
      <c r="V37" s="745" t="s">
        <v>1048</v>
      </c>
      <c r="W37" s="715"/>
      <c r="X37" s="840"/>
      <c r="Y37" s="194"/>
      <c r="Z37" s="194"/>
      <c r="AA37" s="194"/>
    </row>
    <row r="38" spans="1:24" ht="48" customHeight="1">
      <c r="A38" s="836">
        <v>32</v>
      </c>
      <c r="B38" s="845" t="s">
        <v>987</v>
      </c>
      <c r="C38" s="50" t="s">
        <v>702</v>
      </c>
      <c r="D38" s="726" t="s">
        <v>216</v>
      </c>
      <c r="E38" s="846">
        <v>0.63</v>
      </c>
      <c r="F38" s="839"/>
      <c r="G38" s="728"/>
      <c r="H38" s="740" t="s">
        <v>627</v>
      </c>
      <c r="I38" s="741"/>
      <c r="J38" s="840"/>
      <c r="K38" s="844" t="s">
        <v>921</v>
      </c>
      <c r="L38" s="846">
        <v>0.69</v>
      </c>
      <c r="M38" s="839">
        <v>30</v>
      </c>
      <c r="N38" s="738"/>
      <c r="O38" s="733">
        <v>34</v>
      </c>
      <c r="P38" s="715">
        <v>57</v>
      </c>
      <c r="Q38" s="840">
        <f t="shared" si="1"/>
        <v>1446.9299999999998</v>
      </c>
      <c r="R38" s="847" t="s">
        <v>993</v>
      </c>
      <c r="S38" s="846">
        <v>0.67</v>
      </c>
      <c r="T38" s="762"/>
      <c r="U38" s="738"/>
      <c r="V38" s="745" t="s">
        <v>917</v>
      </c>
      <c r="W38" s="715"/>
      <c r="X38" s="840"/>
    </row>
    <row r="39" spans="1:29" s="166" customFormat="1" ht="48" customHeight="1">
      <c r="A39" s="836">
        <v>33</v>
      </c>
      <c r="B39" s="845" t="s">
        <v>1007</v>
      </c>
      <c r="C39" s="50" t="s">
        <v>648</v>
      </c>
      <c r="D39" s="726" t="s">
        <v>1008</v>
      </c>
      <c r="E39" s="838">
        <v>0.61</v>
      </c>
      <c r="F39" s="839"/>
      <c r="G39" s="728"/>
      <c r="H39" s="740" t="s">
        <v>627</v>
      </c>
      <c r="I39" s="741"/>
      <c r="J39" s="840"/>
      <c r="K39" s="844" t="s">
        <v>670</v>
      </c>
      <c r="L39" s="846">
        <v>0.57</v>
      </c>
      <c r="M39" s="839">
        <v>34</v>
      </c>
      <c r="N39" s="738"/>
      <c r="O39" s="733">
        <v>42</v>
      </c>
      <c r="P39" s="715">
        <v>56</v>
      </c>
      <c r="Q39" s="840">
        <f t="shared" si="1"/>
        <v>1468.32</v>
      </c>
      <c r="R39" s="842" t="s">
        <v>27</v>
      </c>
      <c r="S39" s="846">
        <v>0.66</v>
      </c>
      <c r="T39" s="839"/>
      <c r="U39" s="743"/>
      <c r="V39" s="745" t="s">
        <v>917</v>
      </c>
      <c r="W39" s="715"/>
      <c r="X39" s="840"/>
      <c r="Y39" s="194"/>
      <c r="Z39" s="194"/>
      <c r="AA39" s="194"/>
      <c r="AB39" s="194"/>
      <c r="AC39" s="194"/>
    </row>
    <row r="40" spans="1:29" s="166" customFormat="1" ht="48" customHeight="1">
      <c r="A40" s="836">
        <v>34</v>
      </c>
      <c r="B40" s="837" t="s">
        <v>670</v>
      </c>
      <c r="C40" s="50" t="s">
        <v>671</v>
      </c>
      <c r="D40" s="726" t="s">
        <v>218</v>
      </c>
      <c r="E40" s="846">
        <v>0.57</v>
      </c>
      <c r="F40" s="839"/>
      <c r="G40" s="728"/>
      <c r="H40" s="740" t="s">
        <v>619</v>
      </c>
      <c r="I40" s="741"/>
      <c r="J40" s="840"/>
      <c r="K40" s="844" t="s">
        <v>804</v>
      </c>
      <c r="L40" s="838">
        <v>0.64</v>
      </c>
      <c r="M40" s="839">
        <v>33</v>
      </c>
      <c r="N40" s="738"/>
      <c r="O40" s="733">
        <v>40</v>
      </c>
      <c r="P40" s="715">
        <v>35</v>
      </c>
      <c r="Q40" s="840">
        <f t="shared" si="1"/>
        <v>1558.4</v>
      </c>
      <c r="R40" s="842" t="s">
        <v>664</v>
      </c>
      <c r="S40" s="838">
        <v>0.64</v>
      </c>
      <c r="T40" s="762"/>
      <c r="U40" s="738"/>
      <c r="V40" s="745" t="s">
        <v>44</v>
      </c>
      <c r="W40" s="715"/>
      <c r="X40" s="840"/>
      <c r="Y40" s="194"/>
      <c r="Z40" s="194"/>
      <c r="AA40" s="194"/>
      <c r="AB40" s="194"/>
      <c r="AC40" s="194"/>
    </row>
    <row r="41" spans="1:29" s="166" customFormat="1" ht="48" customHeight="1">
      <c r="A41" s="836">
        <v>35</v>
      </c>
      <c r="B41" s="845" t="s">
        <v>878</v>
      </c>
      <c r="C41" s="50" t="s">
        <v>879</v>
      </c>
      <c r="D41" s="726" t="s">
        <v>623</v>
      </c>
      <c r="E41" s="846">
        <v>0.84</v>
      </c>
      <c r="F41" s="854"/>
      <c r="G41" s="728"/>
      <c r="H41" s="740" t="s">
        <v>797</v>
      </c>
      <c r="I41" s="741"/>
      <c r="J41" s="840"/>
      <c r="K41" s="848" t="s">
        <v>878</v>
      </c>
      <c r="L41" s="846">
        <v>0.84</v>
      </c>
      <c r="M41" s="855"/>
      <c r="N41" s="728"/>
      <c r="O41" s="767" t="s">
        <v>797</v>
      </c>
      <c r="P41" s="768"/>
      <c r="Q41" s="840"/>
      <c r="R41" s="847" t="s">
        <v>878</v>
      </c>
      <c r="S41" s="846">
        <v>0.84</v>
      </c>
      <c r="T41" s="855"/>
      <c r="U41" s="728"/>
      <c r="V41" s="745" t="s">
        <v>797</v>
      </c>
      <c r="W41" s="715"/>
      <c r="X41" s="840"/>
      <c r="Y41" s="194"/>
      <c r="Z41" s="194"/>
      <c r="AA41" s="194"/>
      <c r="AB41" s="194"/>
      <c r="AC41" s="194"/>
    </row>
    <row r="42" spans="1:27" s="166" customFormat="1" ht="48" customHeight="1">
      <c r="A42" s="836">
        <v>36</v>
      </c>
      <c r="B42" s="845" t="s">
        <v>45</v>
      </c>
      <c r="C42" s="746" t="s">
        <v>46</v>
      </c>
      <c r="D42" s="726" t="s">
        <v>623</v>
      </c>
      <c r="E42" s="838">
        <v>0.78</v>
      </c>
      <c r="F42" s="839"/>
      <c r="G42" s="728"/>
      <c r="H42" s="740" t="s">
        <v>797</v>
      </c>
      <c r="I42" s="741"/>
      <c r="J42" s="840"/>
      <c r="K42" s="848" t="s">
        <v>45</v>
      </c>
      <c r="L42" s="838">
        <v>0.78</v>
      </c>
      <c r="M42" s="839"/>
      <c r="N42" s="738"/>
      <c r="O42" s="767" t="s">
        <v>797</v>
      </c>
      <c r="P42" s="768"/>
      <c r="Q42" s="840"/>
      <c r="R42" s="847" t="s">
        <v>45</v>
      </c>
      <c r="S42" s="838">
        <v>0.78</v>
      </c>
      <c r="T42" s="762"/>
      <c r="U42" s="738"/>
      <c r="V42" s="745" t="s">
        <v>797</v>
      </c>
      <c r="W42" s="715"/>
      <c r="X42" s="840"/>
      <c r="Y42" s="194"/>
      <c r="Z42" s="194"/>
      <c r="AA42" s="194"/>
    </row>
    <row r="43" spans="1:29" s="166" customFormat="1" ht="48" customHeight="1">
      <c r="A43" s="836">
        <v>37</v>
      </c>
      <c r="B43" s="837" t="s">
        <v>899</v>
      </c>
      <c r="C43" s="50" t="s">
        <v>900</v>
      </c>
      <c r="D43" s="726" t="s">
        <v>215</v>
      </c>
      <c r="E43" s="838">
        <v>0.74</v>
      </c>
      <c r="F43" s="839"/>
      <c r="G43" s="728"/>
      <c r="H43" s="740" t="s">
        <v>794</v>
      </c>
      <c r="I43" s="741"/>
      <c r="J43" s="840"/>
      <c r="K43" s="844" t="s">
        <v>735</v>
      </c>
      <c r="L43" s="838">
        <v>0.74</v>
      </c>
      <c r="M43" s="839"/>
      <c r="N43" s="738"/>
      <c r="O43" s="767" t="s">
        <v>794</v>
      </c>
      <c r="P43" s="768"/>
      <c r="Q43" s="840"/>
      <c r="R43" s="842" t="s">
        <v>735</v>
      </c>
      <c r="S43" s="838">
        <v>0.74</v>
      </c>
      <c r="T43" s="839"/>
      <c r="U43" s="738"/>
      <c r="V43" s="745" t="s">
        <v>794</v>
      </c>
      <c r="W43" s="715"/>
      <c r="X43" s="840"/>
      <c r="Y43" s="194"/>
      <c r="Z43" s="194"/>
      <c r="AA43" s="194"/>
      <c r="AB43" s="194"/>
      <c r="AC43" s="194"/>
    </row>
    <row r="44" spans="1:29" s="166" customFormat="1" ht="48" customHeight="1">
      <c r="A44" s="836">
        <v>38</v>
      </c>
      <c r="B44" s="837" t="s">
        <v>581</v>
      </c>
      <c r="C44" s="50" t="s">
        <v>582</v>
      </c>
      <c r="D44" s="726" t="s">
        <v>215</v>
      </c>
      <c r="E44" s="838">
        <v>0.72</v>
      </c>
      <c r="F44" s="839"/>
      <c r="G44" s="728"/>
      <c r="H44" s="740" t="s">
        <v>794</v>
      </c>
      <c r="I44" s="741"/>
      <c r="J44" s="840"/>
      <c r="K44" s="844" t="s">
        <v>581</v>
      </c>
      <c r="L44" s="838">
        <v>0.72</v>
      </c>
      <c r="M44" s="839"/>
      <c r="N44" s="738"/>
      <c r="O44" s="767" t="s">
        <v>794</v>
      </c>
      <c r="P44" s="768"/>
      <c r="Q44" s="840"/>
      <c r="R44" s="842" t="s">
        <v>581</v>
      </c>
      <c r="S44" s="838">
        <v>0.72</v>
      </c>
      <c r="T44" s="762"/>
      <c r="U44" s="738"/>
      <c r="V44" s="745" t="s">
        <v>794</v>
      </c>
      <c r="W44" s="715"/>
      <c r="X44" s="840"/>
      <c r="Y44" s="194"/>
      <c r="Z44" s="194"/>
      <c r="AA44" s="194"/>
      <c r="AB44" s="194"/>
      <c r="AC44" s="194"/>
    </row>
    <row r="45" spans="1:29" s="166" customFormat="1" ht="48" customHeight="1">
      <c r="A45" s="836">
        <v>39</v>
      </c>
      <c r="B45" s="837" t="s">
        <v>610</v>
      </c>
      <c r="C45" s="50" t="s">
        <v>602</v>
      </c>
      <c r="D45" s="726" t="s">
        <v>611</v>
      </c>
      <c r="E45" s="838">
        <v>0.7</v>
      </c>
      <c r="F45" s="839"/>
      <c r="G45" s="728"/>
      <c r="H45" s="740" t="s">
        <v>794</v>
      </c>
      <c r="I45" s="741"/>
      <c r="J45" s="840"/>
      <c r="K45" s="844" t="s">
        <v>610</v>
      </c>
      <c r="L45" s="838">
        <v>0.7</v>
      </c>
      <c r="M45" s="839"/>
      <c r="N45" s="738"/>
      <c r="O45" s="767" t="s">
        <v>794</v>
      </c>
      <c r="P45" s="768"/>
      <c r="Q45" s="840"/>
      <c r="R45" s="842" t="s">
        <v>610</v>
      </c>
      <c r="S45" s="838">
        <v>0.7</v>
      </c>
      <c r="T45" s="839"/>
      <c r="U45" s="738"/>
      <c r="V45" s="745" t="s">
        <v>794</v>
      </c>
      <c r="W45" s="715"/>
      <c r="X45" s="840"/>
      <c r="Y45" s="194"/>
      <c r="Z45" s="194"/>
      <c r="AA45" s="194"/>
      <c r="AB45" s="194"/>
      <c r="AC45" s="194"/>
    </row>
    <row r="46" spans="1:29" s="166" customFormat="1" ht="48" customHeight="1">
      <c r="A46" s="836">
        <v>40</v>
      </c>
      <c r="B46" s="837" t="s">
        <v>469</v>
      </c>
      <c r="C46" s="50" t="s">
        <v>637</v>
      </c>
      <c r="D46" s="726" t="s">
        <v>638</v>
      </c>
      <c r="E46" s="838">
        <v>0.64</v>
      </c>
      <c r="F46" s="839"/>
      <c r="G46" s="728"/>
      <c r="H46" s="740" t="s">
        <v>843</v>
      </c>
      <c r="I46" s="741"/>
      <c r="J46" s="840"/>
      <c r="K46" s="844" t="s">
        <v>469</v>
      </c>
      <c r="L46" s="838">
        <v>0.64</v>
      </c>
      <c r="M46" s="839"/>
      <c r="N46" s="738"/>
      <c r="O46" s="740" t="s">
        <v>843</v>
      </c>
      <c r="P46" s="768"/>
      <c r="Q46" s="840"/>
      <c r="R46" s="842" t="s">
        <v>469</v>
      </c>
      <c r="S46" s="838">
        <v>0.64</v>
      </c>
      <c r="T46" s="839"/>
      <c r="U46" s="738"/>
      <c r="V46" s="740" t="s">
        <v>843</v>
      </c>
      <c r="W46" s="775"/>
      <c r="X46" s="840"/>
      <c r="Y46" s="194"/>
      <c r="Z46" s="194"/>
      <c r="AA46" s="194"/>
      <c r="AB46" s="194"/>
      <c r="AC46" s="194"/>
    </row>
    <row r="47" spans="1:31" s="166" customFormat="1" ht="48" customHeight="1">
      <c r="A47" s="836">
        <v>41</v>
      </c>
      <c r="B47" s="837" t="s">
        <v>640</v>
      </c>
      <c r="C47" s="50" t="s">
        <v>641</v>
      </c>
      <c r="D47" s="726" t="s">
        <v>216</v>
      </c>
      <c r="E47" s="838">
        <v>0.63</v>
      </c>
      <c r="F47" s="839"/>
      <c r="G47" s="728"/>
      <c r="H47" s="740" t="s">
        <v>787</v>
      </c>
      <c r="I47" s="741"/>
      <c r="J47" s="840"/>
      <c r="K47" s="844" t="s">
        <v>628</v>
      </c>
      <c r="L47" s="838">
        <v>0.63</v>
      </c>
      <c r="M47" s="839"/>
      <c r="N47" s="738"/>
      <c r="O47" s="740" t="s">
        <v>787</v>
      </c>
      <c r="P47" s="768"/>
      <c r="Q47" s="840"/>
      <c r="R47" s="842" t="s">
        <v>628</v>
      </c>
      <c r="S47" s="838">
        <v>0.63</v>
      </c>
      <c r="T47" s="839"/>
      <c r="U47" s="738"/>
      <c r="V47" s="740" t="s">
        <v>787</v>
      </c>
      <c r="W47" s="775"/>
      <c r="X47" s="840"/>
      <c r="Y47" s="194"/>
      <c r="Z47" s="194"/>
      <c r="AA47" s="194"/>
      <c r="AB47" s="194"/>
      <c r="AC47" s="194"/>
      <c r="AD47" s="194"/>
      <c r="AE47" s="194"/>
    </row>
    <row r="48" spans="1:29" s="166" customFormat="1" ht="48" customHeight="1" thickBot="1">
      <c r="A48" s="856">
        <v>42</v>
      </c>
      <c r="B48" s="857" t="s">
        <v>47</v>
      </c>
      <c r="C48" s="858" t="s">
        <v>656</v>
      </c>
      <c r="D48" s="859" t="s">
        <v>645</v>
      </c>
      <c r="E48" s="860">
        <v>0.71</v>
      </c>
      <c r="F48" s="861"/>
      <c r="G48" s="862"/>
      <c r="H48" s="863" t="s">
        <v>48</v>
      </c>
      <c r="I48" s="864"/>
      <c r="J48" s="865"/>
      <c r="K48" s="866" t="s">
        <v>47</v>
      </c>
      <c r="L48" s="860">
        <v>0.71</v>
      </c>
      <c r="M48" s="867"/>
      <c r="N48" s="868"/>
      <c r="O48" s="863" t="s">
        <v>48</v>
      </c>
      <c r="P48" s="869"/>
      <c r="Q48" s="870"/>
      <c r="R48" s="871" t="s">
        <v>47</v>
      </c>
      <c r="S48" s="860">
        <v>0.71</v>
      </c>
      <c r="T48" s="867"/>
      <c r="U48" s="868"/>
      <c r="V48" s="863" t="s">
        <v>48</v>
      </c>
      <c r="W48" s="872"/>
      <c r="X48" s="870"/>
      <c r="Y48" s="194"/>
      <c r="Z48" s="194"/>
      <c r="AA48" s="194"/>
      <c r="AB48" s="194"/>
      <c r="AC48" s="194"/>
    </row>
    <row r="49" ht="14.25" thickTop="1"/>
  </sheetData>
  <mergeCells count="8">
    <mergeCell ref="R5:X5"/>
    <mergeCell ref="A5:A6"/>
    <mergeCell ref="F2:R3"/>
    <mergeCell ref="B5:J5"/>
    <mergeCell ref="B2:C3"/>
    <mergeCell ref="S4:X4"/>
    <mergeCell ref="K5:Q5"/>
    <mergeCell ref="C4:M4"/>
  </mergeCells>
  <printOptions horizontalCentered="1" verticalCentered="1"/>
  <pageMargins left="0.1968503937007874" right="0" top="0" bottom="0" header="0" footer="0"/>
  <pageSetup fitToHeight="10" orientation="portrait" paperSize="9" scale="4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Y51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10.375" style="1" customWidth="1"/>
    <col min="2" max="2" width="32.25390625" style="1" customWidth="1"/>
    <col min="3" max="3" width="16.125" style="1" customWidth="1"/>
    <col min="4" max="4" width="11.375" style="1" customWidth="1"/>
    <col min="5" max="5" width="12.625" style="1" customWidth="1"/>
    <col min="6" max="6" width="18.125" style="1" customWidth="1"/>
    <col min="7" max="7" width="13.875" style="1" customWidth="1"/>
    <col min="8" max="8" width="13.625" style="1" customWidth="1"/>
    <col min="9" max="9" width="25.625" style="1" customWidth="1"/>
    <col min="10" max="11" width="23.375" style="1" customWidth="1"/>
    <col min="12" max="12" width="13.875" style="1" customWidth="1"/>
    <col min="13" max="13" width="14.375" style="1" customWidth="1"/>
    <col min="14" max="14" width="13.625" style="1" customWidth="1"/>
    <col min="15" max="16384" width="9.00390625" style="1" customWidth="1"/>
  </cols>
  <sheetData>
    <row r="1" ht="24" customHeight="1" thickBot="1"/>
    <row r="2" spans="1:14" ht="42.75" customHeight="1" thickTop="1">
      <c r="A2" s="691"/>
      <c r="B2" s="1491" t="s">
        <v>556</v>
      </c>
      <c r="C2" s="1492" t="s">
        <v>173</v>
      </c>
      <c r="D2" s="1493"/>
      <c r="E2" s="1493"/>
      <c r="F2" s="1493"/>
      <c r="G2" s="1493"/>
      <c r="H2" s="1493"/>
      <c r="I2" s="1493"/>
      <c r="J2" s="1493"/>
      <c r="K2" s="1171" t="s">
        <v>84</v>
      </c>
      <c r="L2" s="1172"/>
      <c r="M2" s="1172"/>
      <c r="N2" s="1172"/>
    </row>
    <row r="3" spans="1:14" s="166" customFormat="1" ht="39.75" customHeight="1" thickBot="1">
      <c r="A3" s="691"/>
      <c r="B3" s="1491"/>
      <c r="C3" s="1494"/>
      <c r="D3" s="1495"/>
      <c r="E3" s="1495"/>
      <c r="F3" s="1495"/>
      <c r="G3" s="1495"/>
      <c r="H3" s="1495"/>
      <c r="I3" s="1495"/>
      <c r="J3" s="1495"/>
      <c r="K3" s="1496" t="s">
        <v>85</v>
      </c>
      <c r="L3" s="1497"/>
      <c r="M3" s="1497"/>
      <c r="N3" s="1497"/>
    </row>
    <row r="4" spans="1:14" s="166" customFormat="1" ht="37.5" customHeight="1" thickBot="1" thickTop="1">
      <c r="A4" s="926"/>
      <c r="B4" s="926"/>
      <c r="C4" s="1488" t="s">
        <v>86</v>
      </c>
      <c r="D4" s="1488"/>
      <c r="E4" s="1488"/>
      <c r="F4" s="1488"/>
      <c r="G4" s="1488"/>
      <c r="H4" s="1488"/>
      <c r="I4" s="1488"/>
      <c r="J4" s="1488"/>
      <c r="K4" s="1484" t="s">
        <v>87</v>
      </c>
      <c r="L4" s="1484"/>
      <c r="M4" s="1484"/>
      <c r="N4" s="1484"/>
    </row>
    <row r="5" spans="1:14" s="166" customFormat="1" ht="45" customHeight="1" thickTop="1">
      <c r="A5" s="927" t="s">
        <v>485</v>
      </c>
      <c r="B5" s="1469" t="s">
        <v>492</v>
      </c>
      <c r="C5" s="1413" t="s">
        <v>493</v>
      </c>
      <c r="D5" s="1413" t="s">
        <v>562</v>
      </c>
      <c r="E5" s="1439" t="s">
        <v>563</v>
      </c>
      <c r="F5" s="1482" t="s">
        <v>88</v>
      </c>
      <c r="G5" s="1483"/>
      <c r="H5" s="1489" t="s">
        <v>59</v>
      </c>
      <c r="I5" s="929" t="s">
        <v>89</v>
      </c>
      <c r="J5" s="929" t="s">
        <v>90</v>
      </c>
      <c r="K5" s="929" t="s">
        <v>983</v>
      </c>
      <c r="L5" s="1483" t="s">
        <v>207</v>
      </c>
      <c r="M5" s="1486" t="s">
        <v>91</v>
      </c>
      <c r="N5" s="1487"/>
    </row>
    <row r="6" spans="1:14" s="166" customFormat="1" ht="45" customHeight="1" thickBot="1">
      <c r="A6" s="930" t="s">
        <v>468</v>
      </c>
      <c r="B6" s="1470"/>
      <c r="C6" s="1414"/>
      <c r="D6" s="1414"/>
      <c r="E6" s="1440"/>
      <c r="F6" s="931" t="s">
        <v>92</v>
      </c>
      <c r="G6" s="704" t="s">
        <v>93</v>
      </c>
      <c r="H6" s="1490"/>
      <c r="I6" s="932" t="s">
        <v>94</v>
      </c>
      <c r="J6" s="933" t="s">
        <v>95</v>
      </c>
      <c r="K6" s="933" t="s">
        <v>95</v>
      </c>
      <c r="L6" s="1485"/>
      <c r="M6" s="934" t="s">
        <v>207</v>
      </c>
      <c r="N6" s="935" t="s">
        <v>468</v>
      </c>
    </row>
    <row r="7" spans="1:14" ht="45" customHeight="1">
      <c r="A7" s="709">
        <v>1</v>
      </c>
      <c r="B7" s="133" t="s">
        <v>96</v>
      </c>
      <c r="C7" s="114" t="s">
        <v>715</v>
      </c>
      <c r="D7" s="936" t="s">
        <v>97</v>
      </c>
      <c r="E7" s="937">
        <v>0.61</v>
      </c>
      <c r="F7" s="938">
        <v>0.6722222222222222</v>
      </c>
      <c r="G7" s="939">
        <v>1</v>
      </c>
      <c r="H7" s="940">
        <v>15</v>
      </c>
      <c r="I7" s="941">
        <v>0.553125</v>
      </c>
      <c r="J7" s="941">
        <v>0.8809027777777777</v>
      </c>
      <c r="K7" s="941">
        <f aca="true" t="shared" si="0" ref="K7:K24">J7*E7</f>
        <v>0.5373506944444444</v>
      </c>
      <c r="L7" s="942">
        <v>120</v>
      </c>
      <c r="M7" s="943">
        <v>1022</v>
      </c>
      <c r="N7" s="942">
        <v>9</v>
      </c>
    </row>
    <row r="8" spans="1:23" s="166" customFormat="1" ht="45" customHeight="1">
      <c r="A8" s="725">
        <v>2</v>
      </c>
      <c r="B8" s="77" t="s">
        <v>98</v>
      </c>
      <c r="C8" s="46" t="s">
        <v>99</v>
      </c>
      <c r="D8" s="559" t="s">
        <v>100</v>
      </c>
      <c r="E8" s="944">
        <v>0.68</v>
      </c>
      <c r="F8" s="945">
        <v>0.7111111111111111</v>
      </c>
      <c r="G8" s="946">
        <v>1</v>
      </c>
      <c r="H8" s="947">
        <v>5</v>
      </c>
      <c r="I8" s="948">
        <v>0.5135995370370371</v>
      </c>
      <c r="J8" s="948">
        <v>0.802488425925926</v>
      </c>
      <c r="K8" s="948">
        <f t="shared" si="0"/>
        <v>0.5456921296296297</v>
      </c>
      <c r="L8" s="949">
        <v>119</v>
      </c>
      <c r="M8" s="950">
        <v>1029</v>
      </c>
      <c r="N8" s="949">
        <v>6</v>
      </c>
      <c r="O8" s="194"/>
      <c r="P8" s="194"/>
      <c r="Q8" s="194"/>
      <c r="R8" s="194"/>
      <c r="S8" s="194"/>
      <c r="T8" s="194"/>
      <c r="U8" s="194"/>
      <c r="V8" s="194"/>
      <c r="W8" s="194"/>
    </row>
    <row r="9" spans="1:14" ht="45" customHeight="1">
      <c r="A9" s="725">
        <v>3</v>
      </c>
      <c r="B9" s="77" t="s">
        <v>101</v>
      </c>
      <c r="C9" s="46" t="s">
        <v>102</v>
      </c>
      <c r="D9" s="559" t="s">
        <v>218</v>
      </c>
      <c r="E9" s="951">
        <v>0.67</v>
      </c>
      <c r="F9" s="952">
        <v>0.7055555555555556</v>
      </c>
      <c r="G9" s="953">
        <v>1</v>
      </c>
      <c r="H9" s="947">
        <v>14</v>
      </c>
      <c r="I9" s="948">
        <v>0.5477662037037038</v>
      </c>
      <c r="J9" s="948">
        <v>0.8422106481481482</v>
      </c>
      <c r="K9" s="948">
        <f t="shared" si="0"/>
        <v>0.5642811342592593</v>
      </c>
      <c r="L9" s="949">
        <v>118</v>
      </c>
      <c r="M9" s="950">
        <v>1028</v>
      </c>
      <c r="N9" s="949">
        <v>8</v>
      </c>
    </row>
    <row r="10" spans="1:14" s="166" customFormat="1" ht="45" customHeight="1">
      <c r="A10" s="725">
        <v>4</v>
      </c>
      <c r="B10" s="77" t="s">
        <v>1139</v>
      </c>
      <c r="C10" s="46" t="s">
        <v>1140</v>
      </c>
      <c r="D10" s="559" t="s">
        <v>1141</v>
      </c>
      <c r="E10" s="951">
        <v>0.8</v>
      </c>
      <c r="F10" s="952">
        <v>0.7777777777777778</v>
      </c>
      <c r="G10" s="953">
        <v>3</v>
      </c>
      <c r="H10" s="947">
        <v>1</v>
      </c>
      <c r="I10" s="948">
        <v>0.48444444444444446</v>
      </c>
      <c r="J10" s="948">
        <v>0.7066666666666667</v>
      </c>
      <c r="K10" s="948">
        <f t="shared" si="0"/>
        <v>0.5653333333333334</v>
      </c>
      <c r="L10" s="949">
        <v>117</v>
      </c>
      <c r="M10" s="950">
        <v>1105</v>
      </c>
      <c r="N10" s="949">
        <v>2</v>
      </c>
    </row>
    <row r="11" spans="1:23" s="166" customFormat="1" ht="45" customHeight="1">
      <c r="A11" s="725">
        <v>5</v>
      </c>
      <c r="B11" s="80" t="s">
        <v>881</v>
      </c>
      <c r="C11" s="36" t="s">
        <v>882</v>
      </c>
      <c r="D11" s="559" t="s">
        <v>623</v>
      </c>
      <c r="E11" s="951">
        <v>0.7</v>
      </c>
      <c r="F11" s="952">
        <v>0.7222222222222222</v>
      </c>
      <c r="G11" s="953">
        <v>1</v>
      </c>
      <c r="H11" s="947">
        <v>11</v>
      </c>
      <c r="I11" s="948">
        <v>0.5321412037037038</v>
      </c>
      <c r="J11" s="948">
        <v>0.8099189814814814</v>
      </c>
      <c r="K11" s="948">
        <f t="shared" si="0"/>
        <v>0.566943287037037</v>
      </c>
      <c r="L11" s="949">
        <v>116</v>
      </c>
      <c r="M11" s="950">
        <v>305</v>
      </c>
      <c r="N11" s="949">
        <v>41</v>
      </c>
      <c r="O11" s="194"/>
      <c r="P11" s="194"/>
      <c r="Q11" s="194"/>
      <c r="R11" s="194"/>
      <c r="S11" s="194"/>
      <c r="T11" s="194"/>
      <c r="U11" s="194"/>
      <c r="V11" s="194"/>
      <c r="W11" s="194"/>
    </row>
    <row r="12" spans="1:14" ht="45" customHeight="1">
      <c r="A12" s="725">
        <v>6</v>
      </c>
      <c r="B12" s="80" t="s">
        <v>103</v>
      </c>
      <c r="C12" s="46" t="s">
        <v>104</v>
      </c>
      <c r="D12" s="559" t="s">
        <v>566</v>
      </c>
      <c r="E12" s="951">
        <v>0.75</v>
      </c>
      <c r="F12" s="952">
        <v>0.75</v>
      </c>
      <c r="G12" s="953">
        <v>3</v>
      </c>
      <c r="H12" s="947">
        <v>3</v>
      </c>
      <c r="I12" s="948">
        <v>0.5068287037037037</v>
      </c>
      <c r="J12" s="948">
        <v>0.7568287037037037</v>
      </c>
      <c r="K12" s="948">
        <f t="shared" si="0"/>
        <v>0.5676215277777777</v>
      </c>
      <c r="L12" s="949">
        <v>115</v>
      </c>
      <c r="M12" s="947" t="s">
        <v>105</v>
      </c>
      <c r="N12" s="949" t="s">
        <v>105</v>
      </c>
    </row>
    <row r="13" spans="1:23" s="166" customFormat="1" ht="45" customHeight="1">
      <c r="A13" s="725">
        <v>7</v>
      </c>
      <c r="B13" s="77" t="s">
        <v>891</v>
      </c>
      <c r="C13" s="46" t="s">
        <v>892</v>
      </c>
      <c r="D13" s="559" t="s">
        <v>566</v>
      </c>
      <c r="E13" s="951">
        <v>0.71</v>
      </c>
      <c r="F13" s="952">
        <v>0.7277777777777777</v>
      </c>
      <c r="G13" s="953">
        <v>2</v>
      </c>
      <c r="H13" s="947">
        <v>10</v>
      </c>
      <c r="I13" s="948">
        <v>0.531875</v>
      </c>
      <c r="J13" s="948">
        <v>0.8040972222222221</v>
      </c>
      <c r="K13" s="948">
        <f t="shared" si="0"/>
        <v>0.5709090277777776</v>
      </c>
      <c r="L13" s="949">
        <v>114</v>
      </c>
      <c r="M13" s="950">
        <v>1031</v>
      </c>
      <c r="N13" s="949">
        <v>5</v>
      </c>
      <c r="O13" s="194"/>
      <c r="P13" s="194"/>
      <c r="Q13" s="194"/>
      <c r="R13" s="194"/>
      <c r="S13" s="194"/>
      <c r="T13" s="194"/>
      <c r="U13" s="194"/>
      <c r="V13" s="194"/>
      <c r="W13" s="194"/>
    </row>
    <row r="14" spans="1:23" s="166" customFormat="1" ht="45" customHeight="1">
      <c r="A14" s="725">
        <v>8</v>
      </c>
      <c r="B14" s="77" t="s">
        <v>106</v>
      </c>
      <c r="C14" s="46" t="s">
        <v>107</v>
      </c>
      <c r="D14" s="559" t="s">
        <v>108</v>
      </c>
      <c r="E14" s="951">
        <v>0.76</v>
      </c>
      <c r="F14" s="952">
        <v>0.7555555555555555</v>
      </c>
      <c r="G14" s="953">
        <v>3</v>
      </c>
      <c r="H14" s="947">
        <v>4</v>
      </c>
      <c r="I14" s="948">
        <v>0.5096412037037037</v>
      </c>
      <c r="J14" s="948">
        <v>0.754085648148148</v>
      </c>
      <c r="K14" s="948">
        <f t="shared" si="0"/>
        <v>0.5731050925925926</v>
      </c>
      <c r="L14" s="949">
        <v>113</v>
      </c>
      <c r="M14" s="950">
        <v>1045</v>
      </c>
      <c r="N14" s="949">
        <v>4</v>
      </c>
      <c r="O14" s="194"/>
      <c r="P14" s="194"/>
      <c r="Q14" s="194"/>
      <c r="R14" s="194"/>
      <c r="S14" s="194"/>
      <c r="T14" s="194"/>
      <c r="U14" s="194"/>
      <c r="V14" s="194"/>
      <c r="W14" s="194"/>
    </row>
    <row r="15" spans="1:21" s="166" customFormat="1" ht="45" customHeight="1">
      <c r="A15" s="725">
        <v>9</v>
      </c>
      <c r="B15" s="80" t="s">
        <v>109</v>
      </c>
      <c r="C15" s="36" t="s">
        <v>892</v>
      </c>
      <c r="D15" s="559" t="s">
        <v>215</v>
      </c>
      <c r="E15" s="951">
        <v>0.7</v>
      </c>
      <c r="F15" s="952">
        <v>0.7222222222222222</v>
      </c>
      <c r="G15" s="953">
        <v>1</v>
      </c>
      <c r="H15" s="947">
        <v>13</v>
      </c>
      <c r="I15" s="948">
        <v>0.541863425925926</v>
      </c>
      <c r="J15" s="948">
        <v>0.8196412037037036</v>
      </c>
      <c r="K15" s="948">
        <f t="shared" si="0"/>
        <v>0.5737488425925925</v>
      </c>
      <c r="L15" s="949">
        <v>112</v>
      </c>
      <c r="M15" s="950">
        <v>766</v>
      </c>
      <c r="N15" s="949">
        <v>23</v>
      </c>
      <c r="O15" s="194"/>
      <c r="P15" s="194"/>
      <c r="Q15" s="194"/>
      <c r="R15" s="194"/>
      <c r="S15" s="194"/>
      <c r="T15" s="194"/>
      <c r="U15" s="194"/>
    </row>
    <row r="16" spans="1:21" s="166" customFormat="1" ht="45" customHeight="1">
      <c r="A16" s="725">
        <v>10</v>
      </c>
      <c r="B16" s="77" t="s">
        <v>580</v>
      </c>
      <c r="C16" s="46" t="s">
        <v>653</v>
      </c>
      <c r="D16" s="559" t="s">
        <v>603</v>
      </c>
      <c r="E16" s="951">
        <v>0.78</v>
      </c>
      <c r="F16" s="952">
        <v>0.7666666666666666</v>
      </c>
      <c r="G16" s="953">
        <v>3</v>
      </c>
      <c r="H16" s="947">
        <v>2</v>
      </c>
      <c r="I16" s="948">
        <v>0.5027199074074075</v>
      </c>
      <c r="J16" s="948">
        <v>0.7360532407407407</v>
      </c>
      <c r="K16" s="948">
        <f t="shared" si="0"/>
        <v>0.5741215277777778</v>
      </c>
      <c r="L16" s="949">
        <v>111</v>
      </c>
      <c r="M16" s="950">
        <v>522</v>
      </c>
      <c r="N16" s="949">
        <v>32</v>
      </c>
      <c r="O16" s="194"/>
      <c r="P16" s="194"/>
      <c r="Q16" s="194"/>
      <c r="R16" s="194"/>
      <c r="S16" s="194"/>
      <c r="T16" s="194"/>
      <c r="U16" s="194"/>
    </row>
    <row r="17" spans="1:23" s="166" customFormat="1" ht="45" customHeight="1">
      <c r="A17" s="725">
        <v>11</v>
      </c>
      <c r="B17" s="77" t="s">
        <v>584</v>
      </c>
      <c r="C17" s="46" t="s">
        <v>585</v>
      </c>
      <c r="D17" s="559" t="s">
        <v>215</v>
      </c>
      <c r="E17" s="951">
        <v>0.75</v>
      </c>
      <c r="F17" s="952">
        <v>0.75</v>
      </c>
      <c r="G17" s="953">
        <v>3</v>
      </c>
      <c r="H17" s="947">
        <v>6</v>
      </c>
      <c r="I17" s="948">
        <v>0.5207407407407407</v>
      </c>
      <c r="J17" s="948">
        <v>0.7707407407407407</v>
      </c>
      <c r="K17" s="948">
        <f t="shared" si="0"/>
        <v>0.5780555555555555</v>
      </c>
      <c r="L17" s="949">
        <v>110</v>
      </c>
      <c r="M17" s="950">
        <v>1003</v>
      </c>
      <c r="N17" s="949">
        <v>10</v>
      </c>
      <c r="O17" s="194"/>
      <c r="P17" s="194"/>
      <c r="Q17" s="194"/>
      <c r="R17" s="194"/>
      <c r="S17" s="194"/>
      <c r="T17" s="194"/>
      <c r="U17" s="194"/>
      <c r="V17" s="194"/>
      <c r="W17" s="194"/>
    </row>
    <row r="18" spans="1:14" ht="45" customHeight="1">
      <c r="A18" s="725">
        <v>12</v>
      </c>
      <c r="B18" s="77" t="s">
        <v>634</v>
      </c>
      <c r="C18" s="46" t="s">
        <v>905</v>
      </c>
      <c r="D18" s="559" t="s">
        <v>603</v>
      </c>
      <c r="E18" s="951">
        <v>0.64</v>
      </c>
      <c r="F18" s="952">
        <v>0.688888888888889</v>
      </c>
      <c r="G18" s="953">
        <v>1</v>
      </c>
      <c r="H18" s="947">
        <v>17</v>
      </c>
      <c r="I18" s="948">
        <v>0.5983333333333333</v>
      </c>
      <c r="J18" s="948">
        <v>0.9094444444444445</v>
      </c>
      <c r="K18" s="948">
        <f t="shared" si="0"/>
        <v>0.5820444444444445</v>
      </c>
      <c r="L18" s="949">
        <v>109</v>
      </c>
      <c r="M18" s="950">
        <v>926</v>
      </c>
      <c r="N18" s="949">
        <v>15</v>
      </c>
    </row>
    <row r="19" spans="1:23" s="166" customFormat="1" ht="45" customHeight="1">
      <c r="A19" s="725">
        <v>13</v>
      </c>
      <c r="B19" s="77" t="s">
        <v>208</v>
      </c>
      <c r="C19" s="46" t="s">
        <v>575</v>
      </c>
      <c r="D19" s="559" t="s">
        <v>215</v>
      </c>
      <c r="E19" s="951">
        <v>0.75</v>
      </c>
      <c r="F19" s="952">
        <v>0.75</v>
      </c>
      <c r="G19" s="953">
        <v>3</v>
      </c>
      <c r="H19" s="947">
        <v>8</v>
      </c>
      <c r="I19" s="948">
        <v>0.5294675925925926</v>
      </c>
      <c r="J19" s="948">
        <v>0.7794675925925926</v>
      </c>
      <c r="K19" s="948">
        <f t="shared" si="0"/>
        <v>0.5846006944444444</v>
      </c>
      <c r="L19" s="949">
        <v>108</v>
      </c>
      <c r="M19" s="950">
        <v>1112</v>
      </c>
      <c r="N19" s="949">
        <v>1</v>
      </c>
      <c r="O19" s="194"/>
      <c r="P19" s="194"/>
      <c r="Q19" s="194"/>
      <c r="R19" s="194"/>
      <c r="S19" s="194"/>
      <c r="T19" s="194"/>
      <c r="U19" s="194"/>
      <c r="V19" s="194"/>
      <c r="W19" s="194"/>
    </row>
    <row r="20" spans="1:23" s="166" customFormat="1" ht="45" customHeight="1">
      <c r="A20" s="725">
        <v>14</v>
      </c>
      <c r="B20" s="77" t="s">
        <v>774</v>
      </c>
      <c r="C20" s="46" t="s">
        <v>585</v>
      </c>
      <c r="D20" s="559" t="s">
        <v>215</v>
      </c>
      <c r="E20" s="951">
        <v>0.75</v>
      </c>
      <c r="F20" s="952">
        <v>0.75</v>
      </c>
      <c r="G20" s="953">
        <v>3</v>
      </c>
      <c r="H20" s="947">
        <v>9</v>
      </c>
      <c r="I20" s="948">
        <v>0.529513888888889</v>
      </c>
      <c r="J20" s="948">
        <v>0.7795138888888888</v>
      </c>
      <c r="K20" s="948">
        <f t="shared" si="0"/>
        <v>0.5846354166666666</v>
      </c>
      <c r="L20" s="949">
        <v>107</v>
      </c>
      <c r="M20" s="950">
        <v>915</v>
      </c>
      <c r="N20" s="949">
        <v>17</v>
      </c>
      <c r="O20" s="194"/>
      <c r="P20" s="194"/>
      <c r="Q20" s="194"/>
      <c r="R20" s="194"/>
      <c r="S20" s="194"/>
      <c r="T20" s="194"/>
      <c r="U20" s="194"/>
      <c r="V20" s="194"/>
      <c r="W20" s="194"/>
    </row>
    <row r="21" spans="1:23" s="166" customFormat="1" ht="45" customHeight="1">
      <c r="A21" s="725">
        <v>15</v>
      </c>
      <c r="B21" s="77" t="s">
        <v>649</v>
      </c>
      <c r="C21" s="46" t="s">
        <v>779</v>
      </c>
      <c r="D21" s="559" t="s">
        <v>215</v>
      </c>
      <c r="E21" s="951">
        <v>0.76</v>
      </c>
      <c r="F21" s="952">
        <v>0.7555555555555555</v>
      </c>
      <c r="G21" s="953">
        <v>3</v>
      </c>
      <c r="H21" s="947">
        <v>7</v>
      </c>
      <c r="I21" s="948">
        <v>0.5274074074074074</v>
      </c>
      <c r="J21" s="948">
        <v>0.7718518518518519</v>
      </c>
      <c r="K21" s="948">
        <f t="shared" si="0"/>
        <v>0.5866074074074075</v>
      </c>
      <c r="L21" s="949">
        <v>106</v>
      </c>
      <c r="M21" s="950">
        <v>1051</v>
      </c>
      <c r="N21" s="949">
        <v>3</v>
      </c>
      <c r="O21" s="194"/>
      <c r="P21" s="194"/>
      <c r="Q21" s="194"/>
      <c r="R21" s="194"/>
      <c r="S21" s="194"/>
      <c r="T21" s="194"/>
      <c r="U21" s="194"/>
      <c r="V21" s="194"/>
      <c r="W21" s="194"/>
    </row>
    <row r="22" spans="1:23" s="166" customFormat="1" ht="45" customHeight="1">
      <c r="A22" s="725">
        <v>16</v>
      </c>
      <c r="B22" s="77" t="s">
        <v>600</v>
      </c>
      <c r="C22" s="46" t="s">
        <v>868</v>
      </c>
      <c r="D22" s="559" t="s">
        <v>215</v>
      </c>
      <c r="E22" s="951">
        <v>0.65</v>
      </c>
      <c r="F22" s="952">
        <v>0.6944444444444445</v>
      </c>
      <c r="G22" s="953">
        <v>1</v>
      </c>
      <c r="H22" s="947">
        <v>18</v>
      </c>
      <c r="I22" s="948">
        <v>0.602025462962963</v>
      </c>
      <c r="J22" s="948">
        <v>0.9075810185185186</v>
      </c>
      <c r="K22" s="948">
        <f t="shared" si="0"/>
        <v>0.5899276620370371</v>
      </c>
      <c r="L22" s="949">
        <v>105</v>
      </c>
      <c r="M22" s="950">
        <v>976</v>
      </c>
      <c r="N22" s="949">
        <v>12</v>
      </c>
      <c r="O22" s="194"/>
      <c r="P22" s="194"/>
      <c r="Q22" s="194"/>
      <c r="R22" s="194"/>
      <c r="S22" s="194"/>
      <c r="T22" s="194"/>
      <c r="U22" s="194"/>
      <c r="V22" s="194"/>
      <c r="W22" s="194"/>
    </row>
    <row r="23" spans="1:23" s="166" customFormat="1" ht="45" customHeight="1">
      <c r="A23" s="725">
        <v>17</v>
      </c>
      <c r="B23" s="77" t="s">
        <v>595</v>
      </c>
      <c r="C23" s="46" t="s">
        <v>596</v>
      </c>
      <c r="D23" s="559" t="s">
        <v>216</v>
      </c>
      <c r="E23" s="951">
        <v>0.76</v>
      </c>
      <c r="F23" s="952">
        <v>0.7555555555555555</v>
      </c>
      <c r="G23" s="953">
        <v>3</v>
      </c>
      <c r="H23" s="947">
        <v>12</v>
      </c>
      <c r="I23" s="948">
        <v>0.5342824074074074</v>
      </c>
      <c r="J23" s="948">
        <v>0.7787268518518519</v>
      </c>
      <c r="K23" s="948">
        <f t="shared" si="0"/>
        <v>0.5918324074074074</v>
      </c>
      <c r="L23" s="949">
        <v>104</v>
      </c>
      <c r="M23" s="950">
        <v>1029</v>
      </c>
      <c r="N23" s="949">
        <v>7</v>
      </c>
      <c r="O23" s="194"/>
      <c r="P23" s="194"/>
      <c r="Q23" s="194"/>
      <c r="R23" s="194"/>
      <c r="S23" s="194"/>
      <c r="T23" s="194"/>
      <c r="U23" s="194"/>
      <c r="V23" s="194"/>
      <c r="W23" s="194"/>
    </row>
    <row r="24" spans="1:23" s="166" customFormat="1" ht="45" customHeight="1">
      <c r="A24" s="725">
        <v>18</v>
      </c>
      <c r="B24" s="77" t="s">
        <v>792</v>
      </c>
      <c r="C24" s="46" t="s">
        <v>793</v>
      </c>
      <c r="D24" s="559" t="s">
        <v>215</v>
      </c>
      <c r="E24" s="951">
        <v>0.71</v>
      </c>
      <c r="F24" s="952">
        <v>0.7277777777777777</v>
      </c>
      <c r="G24" s="953">
        <v>1</v>
      </c>
      <c r="H24" s="947">
        <v>16</v>
      </c>
      <c r="I24" s="948">
        <v>0.5807523148148148</v>
      </c>
      <c r="J24" s="948">
        <v>0.8529745370370371</v>
      </c>
      <c r="K24" s="948">
        <f t="shared" si="0"/>
        <v>0.6056119212962963</v>
      </c>
      <c r="L24" s="949">
        <v>103</v>
      </c>
      <c r="M24" s="950">
        <v>935</v>
      </c>
      <c r="N24" s="949">
        <v>13</v>
      </c>
      <c r="O24" s="194"/>
      <c r="P24" s="194"/>
      <c r="Q24" s="194"/>
      <c r="R24" s="194"/>
      <c r="S24" s="194"/>
      <c r="T24" s="194"/>
      <c r="U24" s="194"/>
      <c r="V24" s="194"/>
      <c r="W24" s="194"/>
    </row>
    <row r="25" spans="1:21" s="166" customFormat="1" ht="45" customHeight="1">
      <c r="A25" s="725">
        <v>19</v>
      </c>
      <c r="B25" s="77" t="s">
        <v>586</v>
      </c>
      <c r="C25" s="46" t="s">
        <v>650</v>
      </c>
      <c r="D25" s="559" t="s">
        <v>64</v>
      </c>
      <c r="E25" s="954">
        <v>0.63</v>
      </c>
      <c r="F25" s="956">
        <v>0.6833333333333332</v>
      </c>
      <c r="G25" s="953">
        <v>1</v>
      </c>
      <c r="H25" s="957"/>
      <c r="I25" s="958" t="s">
        <v>110</v>
      </c>
      <c r="J25" s="959"/>
      <c r="K25" s="948"/>
      <c r="L25" s="949">
        <v>102</v>
      </c>
      <c r="M25" s="947">
        <v>917</v>
      </c>
      <c r="N25" s="949">
        <v>16</v>
      </c>
      <c r="O25" s="194"/>
      <c r="P25" s="194"/>
      <c r="Q25" s="194"/>
      <c r="R25" s="194"/>
      <c r="S25" s="194"/>
      <c r="T25" s="194"/>
      <c r="U25" s="194"/>
    </row>
    <row r="26" spans="1:23" s="166" customFormat="1" ht="45" customHeight="1">
      <c r="A26" s="725">
        <v>20</v>
      </c>
      <c r="B26" s="77" t="s">
        <v>65</v>
      </c>
      <c r="C26" s="46" t="s">
        <v>703</v>
      </c>
      <c r="D26" s="559" t="s">
        <v>218</v>
      </c>
      <c r="E26" s="954">
        <v>0.57</v>
      </c>
      <c r="F26" s="956">
        <v>0.65</v>
      </c>
      <c r="G26" s="953">
        <v>1</v>
      </c>
      <c r="H26" s="957"/>
      <c r="I26" s="958" t="s">
        <v>111</v>
      </c>
      <c r="J26" s="959"/>
      <c r="K26" s="959"/>
      <c r="L26" s="949">
        <v>102</v>
      </c>
      <c r="M26" s="947">
        <v>705</v>
      </c>
      <c r="N26" s="949">
        <v>25</v>
      </c>
      <c r="O26" s="194"/>
      <c r="P26" s="194"/>
      <c r="Q26" s="194"/>
      <c r="R26" s="194"/>
      <c r="S26" s="194"/>
      <c r="T26" s="194"/>
      <c r="U26" s="194"/>
      <c r="V26" s="194"/>
      <c r="W26" s="194"/>
    </row>
    <row r="27" spans="1:21" s="166" customFormat="1" ht="45" customHeight="1">
      <c r="A27" s="725">
        <v>21</v>
      </c>
      <c r="B27" s="80" t="s">
        <v>209</v>
      </c>
      <c r="C27" s="36" t="s">
        <v>112</v>
      </c>
      <c r="D27" s="559" t="s">
        <v>220</v>
      </c>
      <c r="E27" s="951">
        <v>0.59</v>
      </c>
      <c r="F27" s="956">
        <v>0.6611111111111111</v>
      </c>
      <c r="G27" s="953">
        <v>1</v>
      </c>
      <c r="H27" s="957"/>
      <c r="I27" s="958" t="s">
        <v>110</v>
      </c>
      <c r="J27" s="959"/>
      <c r="K27" s="959"/>
      <c r="L27" s="949">
        <v>102</v>
      </c>
      <c r="M27" s="947">
        <v>102</v>
      </c>
      <c r="N27" s="949">
        <v>51</v>
      </c>
      <c r="O27" s="194"/>
      <c r="P27" s="194"/>
      <c r="Q27" s="194"/>
      <c r="R27" s="194"/>
      <c r="S27" s="194"/>
      <c r="T27" s="194"/>
      <c r="U27" s="194"/>
    </row>
    <row r="28" spans="1:23" s="166" customFormat="1" ht="45" customHeight="1">
      <c r="A28" s="725">
        <v>22</v>
      </c>
      <c r="B28" s="77" t="s">
        <v>43</v>
      </c>
      <c r="C28" s="46" t="s">
        <v>695</v>
      </c>
      <c r="D28" s="559" t="s">
        <v>220</v>
      </c>
      <c r="E28" s="951">
        <v>0.64</v>
      </c>
      <c r="F28" s="956">
        <v>0.688888888888889</v>
      </c>
      <c r="G28" s="953">
        <v>1</v>
      </c>
      <c r="H28" s="957"/>
      <c r="I28" s="958" t="s">
        <v>110</v>
      </c>
      <c r="J28" s="959"/>
      <c r="K28" s="959"/>
      <c r="L28" s="949">
        <v>102</v>
      </c>
      <c r="M28" s="947">
        <v>873</v>
      </c>
      <c r="N28" s="949">
        <v>20</v>
      </c>
      <c r="O28" s="194"/>
      <c r="P28" s="194"/>
      <c r="Q28" s="194"/>
      <c r="R28" s="194"/>
      <c r="S28" s="194"/>
      <c r="T28" s="194"/>
      <c r="U28" s="194"/>
      <c r="V28" s="194"/>
      <c r="W28" s="194"/>
    </row>
    <row r="29" spans="1:21" s="166" customFormat="1" ht="45" customHeight="1">
      <c r="A29" s="725">
        <v>23</v>
      </c>
      <c r="B29" s="77" t="s">
        <v>686</v>
      </c>
      <c r="C29" s="46" t="s">
        <v>687</v>
      </c>
      <c r="D29" s="559" t="s">
        <v>215</v>
      </c>
      <c r="E29" s="951">
        <v>0.65</v>
      </c>
      <c r="F29" s="956">
        <v>0.6944444444444445</v>
      </c>
      <c r="G29" s="953">
        <v>1</v>
      </c>
      <c r="H29" s="957"/>
      <c r="I29" s="958" t="s">
        <v>113</v>
      </c>
      <c r="J29" s="959"/>
      <c r="K29" s="959"/>
      <c r="L29" s="949">
        <v>102</v>
      </c>
      <c r="M29" s="947">
        <v>993</v>
      </c>
      <c r="N29" s="949">
        <v>11</v>
      </c>
      <c r="O29" s="194"/>
      <c r="P29" s="194"/>
      <c r="Q29" s="194"/>
      <c r="R29" s="194"/>
      <c r="S29" s="194"/>
      <c r="T29" s="194"/>
      <c r="U29" s="194"/>
    </row>
    <row r="30" spans="1:21" s="166" customFormat="1" ht="45" customHeight="1">
      <c r="A30" s="725">
        <v>24</v>
      </c>
      <c r="B30" s="77" t="s">
        <v>795</v>
      </c>
      <c r="C30" s="46" t="s">
        <v>796</v>
      </c>
      <c r="D30" s="559" t="s">
        <v>218</v>
      </c>
      <c r="E30" s="951">
        <v>0.7</v>
      </c>
      <c r="F30" s="956">
        <v>0.7222222222222222</v>
      </c>
      <c r="G30" s="953">
        <v>1</v>
      </c>
      <c r="H30" s="957"/>
      <c r="I30" s="958" t="s">
        <v>111</v>
      </c>
      <c r="J30" s="959"/>
      <c r="K30" s="959"/>
      <c r="L30" s="949">
        <v>102</v>
      </c>
      <c r="M30" s="947">
        <v>790</v>
      </c>
      <c r="N30" s="949">
        <v>21</v>
      </c>
      <c r="O30" s="194"/>
      <c r="P30" s="194"/>
      <c r="Q30" s="194"/>
      <c r="R30" s="194"/>
      <c r="S30" s="194"/>
      <c r="T30" s="194"/>
      <c r="U30" s="194"/>
    </row>
    <row r="31" spans="1:23" s="166" customFormat="1" ht="45" customHeight="1">
      <c r="A31" s="725">
        <v>25</v>
      </c>
      <c r="B31" s="77" t="s">
        <v>883</v>
      </c>
      <c r="C31" s="46" t="s">
        <v>884</v>
      </c>
      <c r="D31" s="559" t="s">
        <v>885</v>
      </c>
      <c r="E31" s="951">
        <v>0.7</v>
      </c>
      <c r="F31" s="956">
        <v>0.7222222222222222</v>
      </c>
      <c r="G31" s="953">
        <v>1</v>
      </c>
      <c r="H31" s="957"/>
      <c r="I31" s="958" t="s">
        <v>111</v>
      </c>
      <c r="J31" s="959"/>
      <c r="K31" s="959"/>
      <c r="L31" s="949">
        <v>102</v>
      </c>
      <c r="M31" s="947">
        <v>705</v>
      </c>
      <c r="N31" s="949">
        <v>26</v>
      </c>
      <c r="O31" s="194"/>
      <c r="P31" s="194"/>
      <c r="Q31" s="194"/>
      <c r="R31" s="194"/>
      <c r="S31" s="194"/>
      <c r="T31" s="194"/>
      <c r="U31" s="194"/>
      <c r="V31" s="194"/>
      <c r="W31" s="194"/>
    </row>
    <row r="32" spans="1:23" s="166" customFormat="1" ht="45" customHeight="1">
      <c r="A32" s="725">
        <v>26</v>
      </c>
      <c r="B32" s="80" t="s">
        <v>1072</v>
      </c>
      <c r="C32" s="46" t="s">
        <v>1073</v>
      </c>
      <c r="D32" s="559" t="s">
        <v>64</v>
      </c>
      <c r="E32" s="951">
        <v>0.74</v>
      </c>
      <c r="F32" s="956">
        <v>0.7444444444444445</v>
      </c>
      <c r="G32" s="953">
        <v>2</v>
      </c>
      <c r="H32" s="957"/>
      <c r="I32" s="958" t="s">
        <v>110</v>
      </c>
      <c r="J32" s="959"/>
      <c r="K32" s="959"/>
      <c r="L32" s="949">
        <v>102</v>
      </c>
      <c r="M32" s="947" t="s">
        <v>682</v>
      </c>
      <c r="N32" s="949" t="s">
        <v>682</v>
      </c>
      <c r="O32" s="194"/>
      <c r="P32" s="194"/>
      <c r="Q32" s="194"/>
      <c r="R32" s="194"/>
      <c r="S32" s="194"/>
      <c r="T32" s="194"/>
      <c r="U32" s="194"/>
      <c r="V32" s="194"/>
      <c r="W32" s="194"/>
    </row>
    <row r="33" spans="1:14" ht="45" customHeight="1">
      <c r="A33" s="725">
        <v>27</v>
      </c>
      <c r="B33" s="77" t="s">
        <v>987</v>
      </c>
      <c r="C33" s="46" t="s">
        <v>702</v>
      </c>
      <c r="D33" s="559" t="s">
        <v>216</v>
      </c>
      <c r="E33" s="954">
        <v>0.63</v>
      </c>
      <c r="F33" s="956">
        <v>0.6833333333333332</v>
      </c>
      <c r="G33" s="953"/>
      <c r="H33" s="957"/>
      <c r="I33" s="958" t="s">
        <v>654</v>
      </c>
      <c r="J33" s="959"/>
      <c r="K33" s="959"/>
      <c r="L33" s="949">
        <v>0</v>
      </c>
      <c r="M33" s="947">
        <v>673</v>
      </c>
      <c r="N33" s="949">
        <v>27</v>
      </c>
    </row>
    <row r="34" spans="1:25" s="166" customFormat="1" ht="45" customHeight="1">
      <c r="A34" s="725">
        <v>28</v>
      </c>
      <c r="B34" s="77" t="s">
        <v>628</v>
      </c>
      <c r="C34" s="46" t="s">
        <v>759</v>
      </c>
      <c r="D34" s="559" t="s">
        <v>216</v>
      </c>
      <c r="E34" s="951">
        <v>0.63</v>
      </c>
      <c r="F34" s="956">
        <v>0.6833333333333332</v>
      </c>
      <c r="G34" s="953"/>
      <c r="H34" s="957"/>
      <c r="I34" s="958" t="s">
        <v>654</v>
      </c>
      <c r="J34" s="959"/>
      <c r="K34" s="959"/>
      <c r="L34" s="949">
        <v>0</v>
      </c>
      <c r="M34" s="947">
        <v>522</v>
      </c>
      <c r="N34" s="949">
        <v>33</v>
      </c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</row>
    <row r="35" spans="1:14" ht="45" customHeight="1">
      <c r="A35" s="725">
        <v>29</v>
      </c>
      <c r="B35" s="77" t="s">
        <v>114</v>
      </c>
      <c r="C35" s="46" t="s">
        <v>115</v>
      </c>
      <c r="D35" s="559" t="s">
        <v>752</v>
      </c>
      <c r="E35" s="951">
        <v>0.64</v>
      </c>
      <c r="F35" s="956">
        <v>0.688888888888889</v>
      </c>
      <c r="G35" s="953"/>
      <c r="H35" s="957"/>
      <c r="I35" s="958" t="s">
        <v>654</v>
      </c>
      <c r="J35" s="959"/>
      <c r="K35" s="959"/>
      <c r="L35" s="949">
        <v>0</v>
      </c>
      <c r="M35" s="947">
        <v>456</v>
      </c>
      <c r="N35" s="949">
        <v>38</v>
      </c>
    </row>
    <row r="36" spans="1:23" s="166" customFormat="1" ht="45" customHeight="1">
      <c r="A36" s="725">
        <v>30</v>
      </c>
      <c r="B36" s="77" t="s">
        <v>469</v>
      </c>
      <c r="C36" s="46" t="s">
        <v>637</v>
      </c>
      <c r="D36" s="559" t="s">
        <v>638</v>
      </c>
      <c r="E36" s="951">
        <v>0.64</v>
      </c>
      <c r="F36" s="956">
        <v>0.688888888888889</v>
      </c>
      <c r="G36" s="953"/>
      <c r="H36" s="957"/>
      <c r="I36" s="958" t="s">
        <v>116</v>
      </c>
      <c r="J36" s="959"/>
      <c r="K36" s="959"/>
      <c r="L36" s="949">
        <v>0</v>
      </c>
      <c r="M36" s="947">
        <v>472</v>
      </c>
      <c r="N36" s="949">
        <v>37</v>
      </c>
      <c r="O36" s="194"/>
      <c r="P36" s="194"/>
      <c r="Q36" s="194"/>
      <c r="R36" s="194"/>
      <c r="S36" s="194"/>
      <c r="T36" s="194"/>
      <c r="U36" s="194"/>
      <c r="V36" s="194"/>
      <c r="W36" s="194"/>
    </row>
    <row r="37" spans="1:21" s="166" customFormat="1" ht="45" customHeight="1">
      <c r="A37" s="725">
        <v>31</v>
      </c>
      <c r="B37" s="76" t="s">
        <v>748</v>
      </c>
      <c r="C37" s="46" t="s">
        <v>637</v>
      </c>
      <c r="D37" s="960" t="s">
        <v>216</v>
      </c>
      <c r="E37" s="951">
        <v>0.67</v>
      </c>
      <c r="F37" s="956">
        <v>0.7055555555555556</v>
      </c>
      <c r="G37" s="961"/>
      <c r="H37" s="957"/>
      <c r="I37" s="958" t="s">
        <v>654</v>
      </c>
      <c r="J37" s="959"/>
      <c r="K37" s="959"/>
      <c r="L37" s="949">
        <v>0</v>
      </c>
      <c r="M37" s="947">
        <v>564</v>
      </c>
      <c r="N37" s="949">
        <v>30</v>
      </c>
      <c r="O37" s="194"/>
      <c r="P37" s="194"/>
      <c r="Q37" s="194"/>
      <c r="R37" s="194"/>
      <c r="S37" s="194"/>
      <c r="T37" s="194"/>
      <c r="U37" s="194"/>
    </row>
    <row r="38" spans="1:21" s="166" customFormat="1" ht="45" customHeight="1">
      <c r="A38" s="725">
        <v>32</v>
      </c>
      <c r="B38" s="77" t="s">
        <v>993</v>
      </c>
      <c r="C38" s="46" t="s">
        <v>994</v>
      </c>
      <c r="D38" s="559" t="s">
        <v>645</v>
      </c>
      <c r="E38" s="954">
        <v>0.67</v>
      </c>
      <c r="F38" s="956">
        <v>0.7055555555555556</v>
      </c>
      <c r="G38" s="953"/>
      <c r="H38" s="957"/>
      <c r="I38" s="958" t="s">
        <v>654</v>
      </c>
      <c r="J38" s="959"/>
      <c r="K38" s="959"/>
      <c r="L38" s="949">
        <v>0</v>
      </c>
      <c r="M38" s="947">
        <v>887</v>
      </c>
      <c r="N38" s="949">
        <v>19</v>
      </c>
      <c r="O38" s="194"/>
      <c r="P38" s="194"/>
      <c r="Q38" s="194"/>
      <c r="R38" s="194"/>
      <c r="S38" s="194"/>
      <c r="T38" s="194"/>
      <c r="U38" s="194"/>
    </row>
    <row r="39" spans="1:23" s="166" customFormat="1" ht="45" customHeight="1">
      <c r="A39" s="725">
        <v>33</v>
      </c>
      <c r="B39" s="77" t="s">
        <v>921</v>
      </c>
      <c r="C39" s="46" t="s">
        <v>922</v>
      </c>
      <c r="D39" s="559" t="s">
        <v>215</v>
      </c>
      <c r="E39" s="954">
        <v>0.69</v>
      </c>
      <c r="F39" s="956">
        <v>0.7166666666666667</v>
      </c>
      <c r="G39" s="953"/>
      <c r="H39" s="957"/>
      <c r="I39" s="958" t="s">
        <v>657</v>
      </c>
      <c r="J39" s="959"/>
      <c r="K39" s="959"/>
      <c r="L39" s="949">
        <v>0</v>
      </c>
      <c r="M39" s="947">
        <v>736</v>
      </c>
      <c r="N39" s="949">
        <v>24</v>
      </c>
      <c r="O39" s="194"/>
      <c r="P39" s="194"/>
      <c r="Q39" s="194"/>
      <c r="R39" s="194"/>
      <c r="S39" s="194"/>
      <c r="T39" s="194"/>
      <c r="U39" s="194"/>
      <c r="V39" s="194"/>
      <c r="W39" s="194"/>
    </row>
    <row r="40" spans="1:23" s="166" customFormat="1" ht="45" customHeight="1">
      <c r="A40" s="725">
        <v>34</v>
      </c>
      <c r="B40" s="77" t="s">
        <v>590</v>
      </c>
      <c r="C40" s="46" t="s">
        <v>591</v>
      </c>
      <c r="D40" s="559" t="s">
        <v>216</v>
      </c>
      <c r="E40" s="951">
        <v>0.71</v>
      </c>
      <c r="F40" s="956">
        <v>0.7277777777777777</v>
      </c>
      <c r="G40" s="953"/>
      <c r="H40" s="957"/>
      <c r="I40" s="958" t="s">
        <v>654</v>
      </c>
      <c r="J40" s="959"/>
      <c r="K40" s="959"/>
      <c r="L40" s="949">
        <v>0</v>
      </c>
      <c r="M40" s="947">
        <v>777</v>
      </c>
      <c r="N40" s="949">
        <v>22</v>
      </c>
      <c r="O40" s="194"/>
      <c r="P40" s="194"/>
      <c r="Q40" s="194"/>
      <c r="R40" s="194"/>
      <c r="S40" s="194"/>
      <c r="T40" s="194"/>
      <c r="U40" s="194"/>
      <c r="V40" s="194"/>
      <c r="W40" s="194"/>
    </row>
    <row r="41" spans="1:23" s="166" customFormat="1" ht="45" customHeight="1">
      <c r="A41" s="725">
        <v>35</v>
      </c>
      <c r="B41" s="77" t="s">
        <v>1009</v>
      </c>
      <c r="C41" s="46" t="s">
        <v>947</v>
      </c>
      <c r="D41" s="559" t="s">
        <v>218</v>
      </c>
      <c r="E41" s="954">
        <v>0.71</v>
      </c>
      <c r="F41" s="956">
        <v>0.7277777777777777</v>
      </c>
      <c r="G41" s="953"/>
      <c r="H41" s="957"/>
      <c r="I41" s="958" t="s">
        <v>660</v>
      </c>
      <c r="J41" s="959"/>
      <c r="K41" s="959"/>
      <c r="L41" s="949">
        <v>0</v>
      </c>
      <c r="M41" s="947">
        <v>635</v>
      </c>
      <c r="N41" s="949">
        <v>29</v>
      </c>
      <c r="O41" s="194"/>
      <c r="P41" s="194"/>
      <c r="Q41" s="194"/>
      <c r="R41" s="194"/>
      <c r="S41" s="194"/>
      <c r="T41" s="194"/>
      <c r="U41" s="194"/>
      <c r="V41" s="194"/>
      <c r="W41" s="194"/>
    </row>
    <row r="42" spans="1:23" s="166" customFormat="1" ht="45" customHeight="1">
      <c r="A42" s="725">
        <v>36</v>
      </c>
      <c r="B42" s="77" t="s">
        <v>1000</v>
      </c>
      <c r="C42" s="46" t="s">
        <v>1001</v>
      </c>
      <c r="D42" s="559" t="s">
        <v>215</v>
      </c>
      <c r="E42" s="951">
        <v>0.72</v>
      </c>
      <c r="F42" s="956">
        <v>0.7333333333333334</v>
      </c>
      <c r="G42" s="953"/>
      <c r="H42" s="957"/>
      <c r="I42" s="958" t="s">
        <v>657</v>
      </c>
      <c r="J42" s="959"/>
      <c r="K42" s="959"/>
      <c r="L42" s="949">
        <v>0</v>
      </c>
      <c r="M42" s="947">
        <v>639</v>
      </c>
      <c r="N42" s="949">
        <v>28</v>
      </c>
      <c r="O42" s="194"/>
      <c r="P42" s="194"/>
      <c r="Q42" s="194"/>
      <c r="R42" s="194"/>
      <c r="S42" s="194"/>
      <c r="T42" s="194"/>
      <c r="U42" s="194"/>
      <c r="V42" s="194"/>
      <c r="W42" s="194"/>
    </row>
    <row r="43" spans="1:23" s="166" customFormat="1" ht="45" customHeight="1">
      <c r="A43" s="725">
        <v>37</v>
      </c>
      <c r="B43" s="77" t="s">
        <v>601</v>
      </c>
      <c r="C43" s="46" t="s">
        <v>602</v>
      </c>
      <c r="D43" s="559" t="s">
        <v>603</v>
      </c>
      <c r="E43" s="951">
        <v>0.73</v>
      </c>
      <c r="F43" s="956">
        <v>0.7388888888888889</v>
      </c>
      <c r="G43" s="953"/>
      <c r="H43" s="957"/>
      <c r="I43" s="958" t="s">
        <v>657</v>
      </c>
      <c r="J43" s="962"/>
      <c r="K43" s="962"/>
      <c r="L43" s="949">
        <v>0</v>
      </c>
      <c r="M43" s="947">
        <v>930</v>
      </c>
      <c r="N43" s="949">
        <v>14</v>
      </c>
      <c r="O43" s="194"/>
      <c r="P43" s="194"/>
      <c r="Q43" s="194"/>
      <c r="R43" s="194"/>
      <c r="S43" s="194"/>
      <c r="T43" s="194"/>
      <c r="U43" s="194"/>
      <c r="V43" s="194"/>
      <c r="W43" s="194"/>
    </row>
    <row r="44" spans="1:14" ht="45" customHeight="1">
      <c r="A44" s="725">
        <v>38</v>
      </c>
      <c r="B44" s="80" t="s">
        <v>869</v>
      </c>
      <c r="C44" s="47" t="s">
        <v>870</v>
      </c>
      <c r="D44" s="559" t="s">
        <v>215</v>
      </c>
      <c r="E44" s="951">
        <v>0.74</v>
      </c>
      <c r="F44" s="956">
        <v>0.7444444444444445</v>
      </c>
      <c r="G44" s="953"/>
      <c r="H44" s="957"/>
      <c r="I44" s="958" t="s">
        <v>657</v>
      </c>
      <c r="J44" s="962"/>
      <c r="K44" s="962"/>
      <c r="L44" s="949">
        <v>0</v>
      </c>
      <c r="M44" s="947">
        <v>906</v>
      </c>
      <c r="N44" s="949">
        <v>18</v>
      </c>
    </row>
    <row r="45" spans="1:23" s="166" customFormat="1" ht="45" customHeight="1">
      <c r="A45" s="725">
        <v>39</v>
      </c>
      <c r="B45" s="77" t="s">
        <v>735</v>
      </c>
      <c r="C45" s="46" t="s">
        <v>736</v>
      </c>
      <c r="D45" s="559" t="s">
        <v>215</v>
      </c>
      <c r="E45" s="951">
        <v>0.74</v>
      </c>
      <c r="F45" s="956">
        <v>0.7444444444444445</v>
      </c>
      <c r="G45" s="953"/>
      <c r="H45" s="957"/>
      <c r="I45" s="958" t="s">
        <v>657</v>
      </c>
      <c r="J45" s="962"/>
      <c r="K45" s="962"/>
      <c r="L45" s="949">
        <v>0</v>
      </c>
      <c r="M45" s="947">
        <v>518</v>
      </c>
      <c r="N45" s="949">
        <v>34</v>
      </c>
      <c r="O45" s="194"/>
      <c r="P45" s="194"/>
      <c r="Q45" s="194"/>
      <c r="R45" s="194"/>
      <c r="S45" s="194"/>
      <c r="T45" s="194"/>
      <c r="U45" s="194"/>
      <c r="V45" s="194"/>
      <c r="W45" s="194"/>
    </row>
    <row r="46" spans="1:23" s="166" customFormat="1" ht="45" customHeight="1">
      <c r="A46" s="725">
        <v>40</v>
      </c>
      <c r="B46" s="77" t="s">
        <v>781</v>
      </c>
      <c r="C46" s="46" t="s">
        <v>782</v>
      </c>
      <c r="D46" s="559" t="s">
        <v>603</v>
      </c>
      <c r="E46" s="963">
        <v>0.84</v>
      </c>
      <c r="F46" s="956">
        <v>0.8</v>
      </c>
      <c r="G46" s="953"/>
      <c r="H46" s="957"/>
      <c r="I46" s="958" t="s">
        <v>657</v>
      </c>
      <c r="J46" s="962"/>
      <c r="K46" s="962"/>
      <c r="L46" s="949">
        <v>0</v>
      </c>
      <c r="M46" s="947">
        <v>509</v>
      </c>
      <c r="N46" s="949">
        <v>36</v>
      </c>
      <c r="O46" s="194"/>
      <c r="P46" s="194"/>
      <c r="Q46" s="194"/>
      <c r="R46" s="194"/>
      <c r="S46" s="194"/>
      <c r="T46" s="194"/>
      <c r="U46" s="194"/>
      <c r="V46" s="194"/>
      <c r="W46" s="194"/>
    </row>
    <row r="47" spans="1:25" s="166" customFormat="1" ht="45" customHeight="1" thickBot="1">
      <c r="A47" s="725">
        <v>41</v>
      </c>
      <c r="B47" s="964" t="s">
        <v>871</v>
      </c>
      <c r="C47" s="965" t="s">
        <v>872</v>
      </c>
      <c r="D47" s="966" t="s">
        <v>839</v>
      </c>
      <c r="E47" s="967">
        <v>0.63</v>
      </c>
      <c r="F47" s="968"/>
      <c r="G47" s="969"/>
      <c r="H47" s="970"/>
      <c r="I47" s="971" t="s">
        <v>117</v>
      </c>
      <c r="J47" s="972"/>
      <c r="K47" s="972"/>
      <c r="L47" s="973">
        <v>108</v>
      </c>
      <c r="M47" s="974">
        <v>289</v>
      </c>
      <c r="N47" s="973">
        <v>43</v>
      </c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</row>
    <row r="48" spans="1:25" s="166" customFormat="1" ht="36" customHeight="1" thickBot="1" thickTop="1">
      <c r="A48" s="975"/>
      <c r="B48" s="976"/>
      <c r="C48" s="1480" t="s">
        <v>174</v>
      </c>
      <c r="D48" s="1480"/>
      <c r="E48" s="1480"/>
      <c r="F48" s="977"/>
      <c r="G48" s="978"/>
      <c r="H48" s="979"/>
      <c r="I48" s="1473" t="s">
        <v>500</v>
      </c>
      <c r="J48" s="1473"/>
      <c r="K48" s="980"/>
      <c r="L48" s="981"/>
      <c r="M48" s="982"/>
      <c r="N48" s="983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</row>
    <row r="49" spans="1:25" s="166" customFormat="1" ht="33" customHeight="1" thickTop="1">
      <c r="A49" s="984"/>
      <c r="B49" s="1213" t="s">
        <v>175</v>
      </c>
      <c r="C49" s="1213"/>
      <c r="D49" s="1213"/>
      <c r="E49" s="1213"/>
      <c r="F49" s="1213"/>
      <c r="G49" s="1481"/>
      <c r="H49" s="1474" t="s">
        <v>118</v>
      </c>
      <c r="I49" s="1475"/>
      <c r="J49" s="1475"/>
      <c r="K49" s="1475"/>
      <c r="L49" s="1475"/>
      <c r="M49" s="1475"/>
      <c r="N49" s="1476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</row>
    <row r="50" spans="1:25" s="166" customFormat="1" ht="27" customHeight="1">
      <c r="A50" s="984"/>
      <c r="B50" s="1213" t="s">
        <v>176</v>
      </c>
      <c r="C50" s="1213"/>
      <c r="D50" s="1213"/>
      <c r="E50" s="1213"/>
      <c r="F50" s="1213"/>
      <c r="G50" s="1481"/>
      <c r="H50" s="1474" t="s">
        <v>119</v>
      </c>
      <c r="I50" s="1475"/>
      <c r="J50" s="1475"/>
      <c r="K50" s="1475"/>
      <c r="L50" s="1475"/>
      <c r="M50" s="1475"/>
      <c r="N50" s="1476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</row>
    <row r="51" spans="1:25" s="166" customFormat="1" ht="31.5" customHeight="1" thickBot="1">
      <c r="A51" s="985"/>
      <c r="B51" s="1471" t="s">
        <v>177</v>
      </c>
      <c r="C51" s="1471"/>
      <c r="D51" s="1471"/>
      <c r="E51" s="1471"/>
      <c r="F51" s="1471"/>
      <c r="G51" s="1472"/>
      <c r="H51" s="1477" t="s">
        <v>120</v>
      </c>
      <c r="I51" s="1478"/>
      <c r="J51" s="1478"/>
      <c r="K51" s="1478"/>
      <c r="L51" s="1478"/>
      <c r="M51" s="1478"/>
      <c r="N51" s="1479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</row>
    <row r="52" ht="14.25" thickTop="1"/>
  </sheetData>
  <mergeCells count="22">
    <mergeCell ref="B2:B3"/>
    <mergeCell ref="C2:J3"/>
    <mergeCell ref="K2:N2"/>
    <mergeCell ref="K3:N3"/>
    <mergeCell ref="F5:G5"/>
    <mergeCell ref="K4:N4"/>
    <mergeCell ref="L5:L6"/>
    <mergeCell ref="M5:N5"/>
    <mergeCell ref="C4:J4"/>
    <mergeCell ref="H5:H6"/>
    <mergeCell ref="E5:E6"/>
    <mergeCell ref="D5:D6"/>
    <mergeCell ref="B5:B6"/>
    <mergeCell ref="C5:C6"/>
    <mergeCell ref="B51:G51"/>
    <mergeCell ref="I48:J48"/>
    <mergeCell ref="H49:N49"/>
    <mergeCell ref="H50:N50"/>
    <mergeCell ref="H51:N51"/>
    <mergeCell ref="C48:E48"/>
    <mergeCell ref="B49:G49"/>
    <mergeCell ref="B50:G50"/>
  </mergeCells>
  <printOptions horizontalCentered="1" verticalCentered="1"/>
  <pageMargins left="0.1968503937007874" right="0" top="0" bottom="0" header="0" footer="0"/>
  <pageSetup fitToHeight="10" orientation="portrait" paperSize="9" scale="4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Y32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9.125" style="1" customWidth="1"/>
    <col min="2" max="2" width="30.25390625" style="1" customWidth="1"/>
    <col min="3" max="3" width="11.625" style="1" customWidth="1"/>
    <col min="4" max="4" width="15.125" style="1" customWidth="1"/>
    <col min="5" max="5" width="8.125" style="1" customWidth="1"/>
    <col min="6" max="6" width="13.375" style="1" customWidth="1"/>
    <col min="7" max="7" width="11.875" style="1" customWidth="1"/>
    <col min="8" max="8" width="30.375" style="1" customWidth="1"/>
    <col min="9" max="9" width="23.625" style="1" customWidth="1"/>
    <col min="10" max="10" width="4.625" style="1" customWidth="1"/>
    <col min="11" max="11" width="12.125" style="1" customWidth="1"/>
    <col min="12" max="12" width="30.625" style="1" customWidth="1"/>
    <col min="13" max="13" width="24.875" style="1" customWidth="1"/>
    <col min="14" max="14" width="5.125" style="1" customWidth="1"/>
    <col min="15" max="15" width="12.625" style="1" customWidth="1"/>
    <col min="16" max="16" width="29.375" style="1" customWidth="1"/>
    <col min="17" max="17" width="23.875" style="1" customWidth="1"/>
    <col min="18" max="16384" width="9.00390625" style="1" customWidth="1"/>
  </cols>
  <sheetData>
    <row r="1" ht="1.5" customHeight="1" thickBot="1"/>
    <row r="2" spans="1:17" ht="41.25" customHeight="1" thickTop="1">
      <c r="A2" s="691"/>
      <c r="B2" s="1507"/>
      <c r="C2" s="1491"/>
      <c r="D2" s="1423" t="s">
        <v>121</v>
      </c>
      <c r="E2" s="1502"/>
      <c r="F2" s="1502"/>
      <c r="G2" s="1502"/>
      <c r="H2" s="1502"/>
      <c r="I2" s="1502"/>
      <c r="J2" s="1502"/>
      <c r="K2" s="1502"/>
      <c r="L2" s="1502"/>
      <c r="M2" s="1502"/>
      <c r="N2" s="1502"/>
      <c r="O2" s="1503"/>
      <c r="P2" s="986"/>
      <c r="Q2" s="116"/>
    </row>
    <row r="3" spans="1:17" s="166" customFormat="1" ht="36.75" customHeight="1" thickBot="1">
      <c r="A3" s="691"/>
      <c r="B3" s="1507"/>
      <c r="C3" s="1491"/>
      <c r="D3" s="1504"/>
      <c r="E3" s="1505"/>
      <c r="F3" s="1505"/>
      <c r="G3" s="1505"/>
      <c r="H3" s="1505"/>
      <c r="I3" s="1505"/>
      <c r="J3" s="1505"/>
      <c r="K3" s="1505"/>
      <c r="L3" s="1505"/>
      <c r="M3" s="1505"/>
      <c r="N3" s="1505"/>
      <c r="O3" s="1506"/>
      <c r="P3" s="986"/>
      <c r="Q3" s="875"/>
    </row>
    <row r="4" spans="1:17" s="166" customFormat="1" ht="25.5" customHeight="1" thickBot="1" thickTop="1">
      <c r="A4" s="926"/>
      <c r="B4" s="926"/>
      <c r="C4" s="1509"/>
      <c r="D4" s="1509"/>
      <c r="E4" s="1509"/>
      <c r="F4" s="1509"/>
      <c r="G4" s="1509"/>
      <c r="H4" s="1509"/>
      <c r="I4" s="1509"/>
      <c r="J4" s="1509"/>
      <c r="K4" s="1509"/>
      <c r="L4" s="1509"/>
      <c r="M4" s="1509"/>
      <c r="N4" s="987"/>
      <c r="O4" s="987"/>
      <c r="P4" s="1508" t="s">
        <v>122</v>
      </c>
      <c r="Q4" s="1508"/>
    </row>
    <row r="5" spans="1:17" s="166" customFormat="1" ht="33" customHeight="1" thickTop="1">
      <c r="A5" s="1498" t="s">
        <v>123</v>
      </c>
      <c r="B5" s="1499"/>
      <c r="C5" s="1510" t="s">
        <v>124</v>
      </c>
      <c r="D5" s="1512" t="s">
        <v>88</v>
      </c>
      <c r="E5" s="1483"/>
      <c r="F5" s="988"/>
      <c r="G5" s="1498" t="s">
        <v>125</v>
      </c>
      <c r="H5" s="1499"/>
      <c r="I5" s="989" t="s">
        <v>89</v>
      </c>
      <c r="J5" s="988"/>
      <c r="K5" s="1498" t="s">
        <v>178</v>
      </c>
      <c r="L5" s="1499"/>
      <c r="M5" s="989" t="s">
        <v>90</v>
      </c>
      <c r="N5" s="988"/>
      <c r="O5" s="1498" t="s">
        <v>126</v>
      </c>
      <c r="P5" s="1499"/>
      <c r="Q5" s="928" t="s">
        <v>983</v>
      </c>
    </row>
    <row r="6" spans="1:17" s="166" customFormat="1" ht="33" customHeight="1" thickBot="1">
      <c r="A6" s="1500"/>
      <c r="B6" s="1501"/>
      <c r="C6" s="1511"/>
      <c r="D6" s="990" t="s">
        <v>127</v>
      </c>
      <c r="E6" s="704" t="s">
        <v>128</v>
      </c>
      <c r="F6" s="991"/>
      <c r="G6" s="1500"/>
      <c r="H6" s="1501"/>
      <c r="I6" s="995" t="s">
        <v>94</v>
      </c>
      <c r="J6" s="996"/>
      <c r="K6" s="1500"/>
      <c r="L6" s="1501"/>
      <c r="M6" s="995" t="s">
        <v>95</v>
      </c>
      <c r="N6" s="997"/>
      <c r="O6" s="1500"/>
      <c r="P6" s="1501"/>
      <c r="Q6" s="998" t="s">
        <v>95</v>
      </c>
    </row>
    <row r="7" spans="1:17" ht="42" customHeight="1">
      <c r="A7" s="999">
        <v>1</v>
      </c>
      <c r="B7" s="1000" t="s">
        <v>129</v>
      </c>
      <c r="C7" s="954">
        <v>0.57</v>
      </c>
      <c r="D7" s="1001">
        <v>0.65</v>
      </c>
      <c r="E7" s="1002">
        <v>1</v>
      </c>
      <c r="F7" s="1003"/>
      <c r="G7" s="1004">
        <v>1</v>
      </c>
      <c r="H7" s="1005" t="s">
        <v>130</v>
      </c>
      <c r="I7" s="1006">
        <v>0.48444444444444446</v>
      </c>
      <c r="J7" s="1007"/>
      <c r="K7" s="1008">
        <v>1</v>
      </c>
      <c r="L7" s="1005" t="s">
        <v>130</v>
      </c>
      <c r="M7" s="1006">
        <v>0.7066666666666667</v>
      </c>
      <c r="N7" s="1007"/>
      <c r="O7" s="1009">
        <v>1</v>
      </c>
      <c r="P7" s="1005" t="s">
        <v>131</v>
      </c>
      <c r="Q7" s="1010">
        <v>0.537349537037037</v>
      </c>
    </row>
    <row r="8" spans="1:25" s="166" customFormat="1" ht="42" customHeight="1">
      <c r="A8" s="999">
        <v>2</v>
      </c>
      <c r="B8" s="1011" t="s">
        <v>209</v>
      </c>
      <c r="C8" s="951">
        <v>0.59</v>
      </c>
      <c r="D8" s="1001">
        <v>0.6611111111111111</v>
      </c>
      <c r="E8" s="1012">
        <v>1</v>
      </c>
      <c r="F8" s="1013"/>
      <c r="G8" s="1014">
        <v>2</v>
      </c>
      <c r="H8" s="1000" t="s">
        <v>486</v>
      </c>
      <c r="I8" s="556">
        <v>0.5027199074074075</v>
      </c>
      <c r="J8" s="1007"/>
      <c r="K8" s="1015">
        <v>2</v>
      </c>
      <c r="L8" s="1000" t="s">
        <v>486</v>
      </c>
      <c r="M8" s="556">
        <v>0.7360532407407407</v>
      </c>
      <c r="N8" s="1007"/>
      <c r="O8" s="999">
        <v>2</v>
      </c>
      <c r="P8" s="1000" t="s">
        <v>612</v>
      </c>
      <c r="Q8" s="1016">
        <v>0.5456944444444444</v>
      </c>
      <c r="R8" s="194"/>
      <c r="S8" s="194"/>
      <c r="T8" s="194"/>
      <c r="U8" s="194"/>
      <c r="V8" s="194"/>
      <c r="W8" s="194"/>
      <c r="X8" s="194"/>
      <c r="Y8" s="194"/>
    </row>
    <row r="9" spans="1:17" ht="42" customHeight="1">
      <c r="A9" s="999">
        <v>3</v>
      </c>
      <c r="B9" s="1000" t="s">
        <v>690</v>
      </c>
      <c r="C9" s="951">
        <v>0.61</v>
      </c>
      <c r="D9" s="1017">
        <v>0.6722222222222222</v>
      </c>
      <c r="E9" s="1012">
        <v>1</v>
      </c>
      <c r="F9" s="1003"/>
      <c r="G9" s="1014">
        <v>3</v>
      </c>
      <c r="H9" s="1011" t="s">
        <v>103</v>
      </c>
      <c r="I9" s="556">
        <v>0.5068287037037037</v>
      </c>
      <c r="J9" s="1007"/>
      <c r="K9" s="1015">
        <v>3</v>
      </c>
      <c r="L9" s="1000" t="s">
        <v>106</v>
      </c>
      <c r="M9" s="556">
        <v>0.754085648148148</v>
      </c>
      <c r="N9" s="1007"/>
      <c r="O9" s="999">
        <v>3</v>
      </c>
      <c r="P9" s="1000" t="s">
        <v>101</v>
      </c>
      <c r="Q9" s="1016">
        <v>0.5642824074074074</v>
      </c>
    </row>
    <row r="10" spans="1:17" s="166" customFormat="1" ht="42" customHeight="1">
      <c r="A10" s="999">
        <v>4</v>
      </c>
      <c r="B10" s="1000" t="s">
        <v>132</v>
      </c>
      <c r="C10" s="954">
        <v>0.63</v>
      </c>
      <c r="D10" s="1001">
        <v>0.6833333333333332</v>
      </c>
      <c r="E10" s="1012">
        <v>1</v>
      </c>
      <c r="F10" s="1003"/>
      <c r="G10" s="1014">
        <v>4</v>
      </c>
      <c r="H10" s="1000" t="s">
        <v>106</v>
      </c>
      <c r="I10" s="556">
        <v>0.5096412037037037</v>
      </c>
      <c r="J10" s="1007"/>
      <c r="K10" s="1015">
        <v>4</v>
      </c>
      <c r="L10" s="1011" t="s">
        <v>103</v>
      </c>
      <c r="M10" s="556">
        <v>0.7568287037037037</v>
      </c>
      <c r="N10" s="1007"/>
      <c r="O10" s="999">
        <v>4</v>
      </c>
      <c r="P10" s="1000" t="s">
        <v>568</v>
      </c>
      <c r="Q10" s="1016">
        <v>0.5653356481481482</v>
      </c>
    </row>
    <row r="11" spans="1:25" s="166" customFormat="1" ht="42" customHeight="1">
      <c r="A11" s="999">
        <v>5</v>
      </c>
      <c r="B11" s="1000" t="s">
        <v>873</v>
      </c>
      <c r="C11" s="951">
        <v>0.64</v>
      </c>
      <c r="D11" s="1017">
        <v>0.688888888888889</v>
      </c>
      <c r="E11" s="1012">
        <v>1</v>
      </c>
      <c r="F11" s="1003"/>
      <c r="G11" s="1014">
        <v>5</v>
      </c>
      <c r="H11" s="1000" t="s">
        <v>98</v>
      </c>
      <c r="I11" s="556">
        <v>0.5135995370370371</v>
      </c>
      <c r="J11" s="1007"/>
      <c r="K11" s="1015">
        <v>5</v>
      </c>
      <c r="L11" s="1000" t="s">
        <v>133</v>
      </c>
      <c r="M11" s="556">
        <v>0.7707407407407407</v>
      </c>
      <c r="N11" s="1007"/>
      <c r="O11" s="999">
        <v>5</v>
      </c>
      <c r="P11" s="1011" t="s">
        <v>134</v>
      </c>
      <c r="Q11" s="1016">
        <v>0.5669444444444445</v>
      </c>
      <c r="R11" s="194"/>
      <c r="S11" s="194"/>
      <c r="T11" s="194"/>
      <c r="U11" s="194"/>
      <c r="V11" s="194"/>
      <c r="W11" s="194"/>
      <c r="X11" s="194"/>
      <c r="Y11" s="194"/>
    </row>
    <row r="12" spans="1:17" ht="42" customHeight="1">
      <c r="A12" s="999">
        <v>6</v>
      </c>
      <c r="B12" s="1000" t="s">
        <v>135</v>
      </c>
      <c r="C12" s="951">
        <v>0.64</v>
      </c>
      <c r="D12" s="1001">
        <v>0.688888888888889</v>
      </c>
      <c r="E12" s="1012">
        <v>1</v>
      </c>
      <c r="F12" s="1003"/>
      <c r="G12" s="1014">
        <v>6</v>
      </c>
      <c r="H12" s="1000" t="s">
        <v>133</v>
      </c>
      <c r="I12" s="556">
        <v>0.5207407407407407</v>
      </c>
      <c r="J12" s="1007"/>
      <c r="K12" s="1015">
        <v>6</v>
      </c>
      <c r="L12" s="1000" t="s">
        <v>572</v>
      </c>
      <c r="M12" s="556">
        <v>0.7718518518518519</v>
      </c>
      <c r="N12" s="1007"/>
      <c r="O12" s="999">
        <v>6</v>
      </c>
      <c r="P12" s="1011" t="s">
        <v>103</v>
      </c>
      <c r="Q12" s="1016">
        <v>0.5676157407407407</v>
      </c>
    </row>
    <row r="13" spans="1:25" s="166" customFormat="1" ht="42" customHeight="1">
      <c r="A13" s="999">
        <v>7</v>
      </c>
      <c r="B13" s="1000" t="s">
        <v>717</v>
      </c>
      <c r="C13" s="951">
        <v>0.65</v>
      </c>
      <c r="D13" s="1017">
        <v>0.6944444444444445</v>
      </c>
      <c r="E13" s="1012">
        <v>1</v>
      </c>
      <c r="F13" s="1003"/>
      <c r="G13" s="1014">
        <v>7</v>
      </c>
      <c r="H13" s="1000" t="s">
        <v>572</v>
      </c>
      <c r="I13" s="556">
        <v>0.5274074074074074</v>
      </c>
      <c r="J13" s="1007"/>
      <c r="K13" s="1015">
        <v>7</v>
      </c>
      <c r="L13" s="1000" t="s">
        <v>23</v>
      </c>
      <c r="M13" s="556">
        <v>0.7787268518518519</v>
      </c>
      <c r="N13" s="1007"/>
      <c r="O13" s="999">
        <v>7</v>
      </c>
      <c r="P13" s="1000" t="s">
        <v>891</v>
      </c>
      <c r="Q13" s="1016">
        <v>0.5709143518518519</v>
      </c>
      <c r="R13" s="194"/>
      <c r="S13" s="194"/>
      <c r="T13" s="194"/>
      <c r="U13" s="194"/>
      <c r="V13" s="194"/>
      <c r="W13" s="194"/>
      <c r="X13" s="194"/>
      <c r="Y13" s="194"/>
    </row>
    <row r="14" spans="1:25" s="166" customFormat="1" ht="42" customHeight="1">
      <c r="A14" s="999">
        <v>8</v>
      </c>
      <c r="B14" s="1000" t="s">
        <v>676</v>
      </c>
      <c r="C14" s="951">
        <v>0.65</v>
      </c>
      <c r="D14" s="1001">
        <v>0.6944444444444445</v>
      </c>
      <c r="E14" s="1012">
        <v>1</v>
      </c>
      <c r="F14" s="1003"/>
      <c r="G14" s="1014">
        <v>8</v>
      </c>
      <c r="H14" s="1000" t="s">
        <v>208</v>
      </c>
      <c r="I14" s="556">
        <v>0.5294675925925926</v>
      </c>
      <c r="J14" s="1007"/>
      <c r="K14" s="1015">
        <v>8</v>
      </c>
      <c r="L14" s="1000" t="s">
        <v>208</v>
      </c>
      <c r="M14" s="556">
        <v>0.7794675925925926</v>
      </c>
      <c r="N14" s="1007"/>
      <c r="O14" s="999">
        <v>8</v>
      </c>
      <c r="P14" s="1000" t="s">
        <v>136</v>
      </c>
      <c r="Q14" s="1016">
        <v>0.5731018518518519</v>
      </c>
      <c r="R14" s="194"/>
      <c r="S14" s="194"/>
      <c r="T14" s="194"/>
      <c r="U14" s="194"/>
      <c r="V14" s="194"/>
      <c r="W14" s="194"/>
      <c r="X14" s="194"/>
      <c r="Y14" s="194"/>
    </row>
    <row r="15" spans="1:23" s="166" customFormat="1" ht="42" customHeight="1">
      <c r="A15" s="999">
        <v>9</v>
      </c>
      <c r="B15" s="1000" t="s">
        <v>137</v>
      </c>
      <c r="C15" s="951">
        <v>0.67</v>
      </c>
      <c r="D15" s="1017">
        <v>0.7055555555555556</v>
      </c>
      <c r="E15" s="1012">
        <v>1</v>
      </c>
      <c r="F15" s="1003"/>
      <c r="G15" s="1014">
        <v>9</v>
      </c>
      <c r="H15" s="1000" t="s">
        <v>574</v>
      </c>
      <c r="I15" s="556">
        <v>0.529513888888889</v>
      </c>
      <c r="J15" s="1007"/>
      <c r="K15" s="1015">
        <v>9</v>
      </c>
      <c r="L15" s="1000" t="s">
        <v>574</v>
      </c>
      <c r="M15" s="556">
        <v>0.7795138888888888</v>
      </c>
      <c r="N15" s="1007"/>
      <c r="O15" s="999">
        <v>9</v>
      </c>
      <c r="P15" s="1011" t="s">
        <v>138</v>
      </c>
      <c r="Q15" s="1016">
        <v>0.57375</v>
      </c>
      <c r="R15" s="194"/>
      <c r="S15" s="194"/>
      <c r="T15" s="194"/>
      <c r="U15" s="194"/>
      <c r="V15" s="194"/>
      <c r="W15" s="194"/>
    </row>
    <row r="16" spans="1:23" s="166" customFormat="1" ht="42" customHeight="1">
      <c r="A16" s="999">
        <v>10</v>
      </c>
      <c r="B16" s="1000" t="s">
        <v>139</v>
      </c>
      <c r="C16" s="1018">
        <v>0.68</v>
      </c>
      <c r="D16" s="1019">
        <v>0.7111111111111111</v>
      </c>
      <c r="E16" s="1020">
        <v>1</v>
      </c>
      <c r="F16" s="1003"/>
      <c r="G16" s="1014">
        <v>10</v>
      </c>
      <c r="H16" s="1000" t="s">
        <v>140</v>
      </c>
      <c r="I16" s="556">
        <v>0.531875</v>
      </c>
      <c r="J16" s="1007"/>
      <c r="K16" s="1015">
        <v>10</v>
      </c>
      <c r="L16" s="1000" t="s">
        <v>139</v>
      </c>
      <c r="M16" s="556">
        <v>0.802488425925926</v>
      </c>
      <c r="N16" s="1007"/>
      <c r="O16" s="999">
        <v>10</v>
      </c>
      <c r="P16" s="1000" t="s">
        <v>141</v>
      </c>
      <c r="Q16" s="1016">
        <v>0.5741203703703703</v>
      </c>
      <c r="R16" s="194"/>
      <c r="S16" s="194"/>
      <c r="T16" s="194"/>
      <c r="U16" s="194"/>
      <c r="V16" s="194"/>
      <c r="W16" s="194"/>
    </row>
    <row r="17" spans="1:25" s="166" customFormat="1" ht="42" customHeight="1">
      <c r="A17" s="999">
        <v>11</v>
      </c>
      <c r="B17" s="1011" t="s">
        <v>142</v>
      </c>
      <c r="C17" s="951">
        <v>0.7</v>
      </c>
      <c r="D17" s="1017">
        <v>0.7222222222222222</v>
      </c>
      <c r="E17" s="1012">
        <v>1</v>
      </c>
      <c r="F17" s="1003"/>
      <c r="G17" s="1014">
        <v>11</v>
      </c>
      <c r="H17" s="1011" t="s">
        <v>142</v>
      </c>
      <c r="I17" s="556">
        <v>0.5321412037037038</v>
      </c>
      <c r="J17" s="1007"/>
      <c r="K17" s="1015">
        <v>11</v>
      </c>
      <c r="L17" s="1000" t="s">
        <v>140</v>
      </c>
      <c r="M17" s="556">
        <v>0.8040972222222221</v>
      </c>
      <c r="N17" s="1007"/>
      <c r="O17" s="999">
        <v>11</v>
      </c>
      <c r="P17" s="1000" t="s">
        <v>143</v>
      </c>
      <c r="Q17" s="1016">
        <v>0.5780555555555555</v>
      </c>
      <c r="R17" s="194"/>
      <c r="S17" s="194"/>
      <c r="T17" s="194"/>
      <c r="U17" s="194"/>
      <c r="V17" s="194"/>
      <c r="W17" s="194"/>
      <c r="X17" s="194"/>
      <c r="Y17" s="194"/>
    </row>
    <row r="18" spans="1:17" ht="42" customHeight="1">
      <c r="A18" s="999">
        <v>12</v>
      </c>
      <c r="B18" s="1011" t="s">
        <v>138</v>
      </c>
      <c r="C18" s="951">
        <v>0.7</v>
      </c>
      <c r="D18" s="1017">
        <v>0.7222222222222222</v>
      </c>
      <c r="E18" s="1012">
        <v>1</v>
      </c>
      <c r="F18" s="1003"/>
      <c r="G18" s="1014">
        <v>12</v>
      </c>
      <c r="H18" s="1000" t="s">
        <v>144</v>
      </c>
      <c r="I18" s="556">
        <v>0.5342824074074074</v>
      </c>
      <c r="J18" s="1007"/>
      <c r="K18" s="1015">
        <v>12</v>
      </c>
      <c r="L18" s="1011" t="s">
        <v>142</v>
      </c>
      <c r="M18" s="556">
        <v>0.8099189814814814</v>
      </c>
      <c r="N18" s="1007"/>
      <c r="O18" s="999">
        <v>12</v>
      </c>
      <c r="P18" s="1000" t="s">
        <v>145</v>
      </c>
      <c r="Q18" s="1016">
        <v>0.5820486111111111</v>
      </c>
    </row>
    <row r="19" spans="1:25" s="166" customFormat="1" ht="42" customHeight="1">
      <c r="A19" s="999">
        <v>13</v>
      </c>
      <c r="B19" s="1000" t="s">
        <v>146</v>
      </c>
      <c r="C19" s="951">
        <v>0.7</v>
      </c>
      <c r="D19" s="1001">
        <v>0.7222222222222222</v>
      </c>
      <c r="E19" s="1012">
        <v>1</v>
      </c>
      <c r="F19" s="1003"/>
      <c r="G19" s="1014">
        <v>13</v>
      </c>
      <c r="H19" s="1011" t="s">
        <v>138</v>
      </c>
      <c r="I19" s="556">
        <v>0.541863425925926</v>
      </c>
      <c r="J19" s="1007"/>
      <c r="K19" s="1015">
        <v>13</v>
      </c>
      <c r="L19" s="1011" t="s">
        <v>138</v>
      </c>
      <c r="M19" s="556">
        <v>0.8196412037037036</v>
      </c>
      <c r="N19" s="1007"/>
      <c r="O19" s="999">
        <v>13</v>
      </c>
      <c r="P19" s="1000" t="s">
        <v>208</v>
      </c>
      <c r="Q19" s="1016">
        <v>0.5845949074074074</v>
      </c>
      <c r="R19" s="194"/>
      <c r="S19" s="194"/>
      <c r="T19" s="194"/>
      <c r="U19" s="194"/>
      <c r="V19" s="194"/>
      <c r="W19" s="194"/>
      <c r="X19" s="194"/>
      <c r="Y19" s="194"/>
    </row>
    <row r="20" spans="1:25" s="166" customFormat="1" ht="42" customHeight="1">
      <c r="A20" s="999">
        <v>14</v>
      </c>
      <c r="B20" s="1000" t="s">
        <v>147</v>
      </c>
      <c r="C20" s="951">
        <v>0.7</v>
      </c>
      <c r="D20" s="1001">
        <v>0.7222222222222222</v>
      </c>
      <c r="E20" s="1012">
        <v>1</v>
      </c>
      <c r="F20" s="1003"/>
      <c r="G20" s="1014">
        <v>14</v>
      </c>
      <c r="H20" s="1000" t="s">
        <v>137</v>
      </c>
      <c r="I20" s="556">
        <v>0.5477662037037038</v>
      </c>
      <c r="J20" s="1007"/>
      <c r="K20" s="1015">
        <v>14</v>
      </c>
      <c r="L20" s="1000" t="s">
        <v>137</v>
      </c>
      <c r="M20" s="556">
        <v>0.8422106481481482</v>
      </c>
      <c r="N20" s="1007"/>
      <c r="O20" s="999">
        <v>14</v>
      </c>
      <c r="P20" s="1000" t="s">
        <v>574</v>
      </c>
      <c r="Q20" s="1016">
        <v>0.5846296296296296</v>
      </c>
      <c r="R20" s="194"/>
      <c r="S20" s="194"/>
      <c r="T20" s="194"/>
      <c r="U20" s="194"/>
      <c r="V20" s="194"/>
      <c r="W20" s="194"/>
      <c r="X20" s="194"/>
      <c r="Y20" s="194"/>
    </row>
    <row r="21" spans="1:25" s="166" customFormat="1" ht="42" customHeight="1">
      <c r="A21" s="999">
        <v>15</v>
      </c>
      <c r="B21" s="1000" t="s">
        <v>140</v>
      </c>
      <c r="C21" s="951">
        <v>0.71</v>
      </c>
      <c r="D21" s="1017">
        <v>0.7277777777777777</v>
      </c>
      <c r="E21" s="1012">
        <v>2</v>
      </c>
      <c r="F21" s="1003"/>
      <c r="G21" s="1014">
        <v>15</v>
      </c>
      <c r="H21" s="1000" t="s">
        <v>148</v>
      </c>
      <c r="I21" s="556">
        <v>0.553125</v>
      </c>
      <c r="J21" s="1007"/>
      <c r="K21" s="1015">
        <v>15</v>
      </c>
      <c r="L21" s="1000" t="s">
        <v>149</v>
      </c>
      <c r="M21" s="556">
        <v>0.8529745370370371</v>
      </c>
      <c r="N21" s="1007"/>
      <c r="O21" s="999">
        <v>15</v>
      </c>
      <c r="P21" s="1000" t="s">
        <v>33</v>
      </c>
      <c r="Q21" s="1016">
        <v>0.5866087962962964</v>
      </c>
      <c r="R21" s="194"/>
      <c r="S21" s="194"/>
      <c r="T21" s="194"/>
      <c r="U21" s="194"/>
      <c r="V21" s="194"/>
      <c r="W21" s="194"/>
      <c r="X21" s="194"/>
      <c r="Y21" s="194"/>
    </row>
    <row r="22" spans="1:25" s="166" customFormat="1" ht="42" customHeight="1">
      <c r="A22" s="999">
        <v>16</v>
      </c>
      <c r="B22" s="1000" t="s">
        <v>149</v>
      </c>
      <c r="C22" s="951">
        <v>0.71</v>
      </c>
      <c r="D22" s="1017">
        <v>0.7277777777777777</v>
      </c>
      <c r="E22" s="1012">
        <v>2</v>
      </c>
      <c r="F22" s="1003"/>
      <c r="G22" s="1014">
        <v>16</v>
      </c>
      <c r="H22" s="1000" t="s">
        <v>149</v>
      </c>
      <c r="I22" s="556">
        <v>0.5807523148148148</v>
      </c>
      <c r="J22" s="1007"/>
      <c r="K22" s="1015">
        <v>16</v>
      </c>
      <c r="L22" s="1000" t="s">
        <v>148</v>
      </c>
      <c r="M22" s="556">
        <v>0.8809027777777777</v>
      </c>
      <c r="N22" s="1007"/>
      <c r="O22" s="999">
        <v>16</v>
      </c>
      <c r="P22" s="1000" t="s">
        <v>150</v>
      </c>
      <c r="Q22" s="1016">
        <v>0.5899305555555555</v>
      </c>
      <c r="R22" s="194"/>
      <c r="S22" s="194"/>
      <c r="T22" s="194"/>
      <c r="U22" s="194"/>
      <c r="V22" s="194"/>
      <c r="W22" s="194"/>
      <c r="X22" s="194"/>
      <c r="Y22" s="194"/>
    </row>
    <row r="23" spans="1:25" s="166" customFormat="1" ht="42" customHeight="1">
      <c r="A23" s="999">
        <v>17</v>
      </c>
      <c r="B23" s="1011" t="s">
        <v>151</v>
      </c>
      <c r="C23" s="951">
        <v>0.74</v>
      </c>
      <c r="D23" s="1001">
        <v>0.7444444444444445</v>
      </c>
      <c r="E23" s="1012">
        <v>2</v>
      </c>
      <c r="F23" s="1003"/>
      <c r="G23" s="947">
        <v>17</v>
      </c>
      <c r="H23" s="1000" t="s">
        <v>145</v>
      </c>
      <c r="I23" s="1016">
        <v>0.5983333333333333</v>
      </c>
      <c r="J23" s="1007"/>
      <c r="K23" s="1015">
        <v>17</v>
      </c>
      <c r="L23" s="1000" t="s">
        <v>150</v>
      </c>
      <c r="M23" s="556">
        <v>0.9075810185185186</v>
      </c>
      <c r="N23" s="1007"/>
      <c r="O23" s="999">
        <v>17</v>
      </c>
      <c r="P23" s="1000" t="s">
        <v>144</v>
      </c>
      <c r="Q23" s="1016">
        <v>0.5918287037037037</v>
      </c>
      <c r="R23" s="194"/>
      <c r="S23" s="194"/>
      <c r="T23" s="194"/>
      <c r="U23" s="194"/>
      <c r="V23" s="194"/>
      <c r="W23" s="194"/>
      <c r="X23" s="194"/>
      <c r="Y23" s="194"/>
    </row>
    <row r="24" spans="1:25" s="166" customFormat="1" ht="42" customHeight="1">
      <c r="A24" s="999">
        <v>18</v>
      </c>
      <c r="B24" s="1011" t="s">
        <v>103</v>
      </c>
      <c r="C24" s="951">
        <v>0.75</v>
      </c>
      <c r="D24" s="1017">
        <v>0.75</v>
      </c>
      <c r="E24" s="1012">
        <v>3</v>
      </c>
      <c r="F24" s="1003"/>
      <c r="G24" s="947">
        <v>18</v>
      </c>
      <c r="H24" s="1000" t="s">
        <v>717</v>
      </c>
      <c r="I24" s="1016">
        <v>0.602025462962963</v>
      </c>
      <c r="J24" s="1007"/>
      <c r="K24" s="1015">
        <v>18</v>
      </c>
      <c r="L24" s="1000" t="s">
        <v>873</v>
      </c>
      <c r="M24" s="556">
        <v>0.9094444444444445</v>
      </c>
      <c r="N24" s="1007"/>
      <c r="O24" s="999">
        <v>18</v>
      </c>
      <c r="P24" s="1000" t="s">
        <v>152</v>
      </c>
      <c r="Q24" s="1016">
        <v>0.6056134259259259</v>
      </c>
      <c r="R24" s="194"/>
      <c r="S24" s="194"/>
      <c r="T24" s="194"/>
      <c r="U24" s="194"/>
      <c r="V24" s="194"/>
      <c r="W24" s="194"/>
      <c r="X24" s="194"/>
      <c r="Y24" s="194"/>
    </row>
    <row r="25" spans="1:23" s="166" customFormat="1" ht="42" customHeight="1">
      <c r="A25" s="999">
        <v>19</v>
      </c>
      <c r="B25" s="1000" t="s">
        <v>133</v>
      </c>
      <c r="C25" s="951">
        <v>0.75</v>
      </c>
      <c r="D25" s="1017">
        <v>0.75</v>
      </c>
      <c r="E25" s="1012">
        <v>3</v>
      </c>
      <c r="F25" s="1003"/>
      <c r="G25" s="1021" t="s">
        <v>153</v>
      </c>
      <c r="H25" s="1022" t="s">
        <v>132</v>
      </c>
      <c r="I25" s="1016">
        <v>0.6270833333333333</v>
      </c>
      <c r="J25" s="1023"/>
      <c r="K25" s="1015" t="s">
        <v>153</v>
      </c>
      <c r="L25" s="1022" t="s">
        <v>132</v>
      </c>
      <c r="M25" s="556">
        <v>0.94375</v>
      </c>
      <c r="N25" s="1024"/>
      <c r="O25" s="999" t="s">
        <v>153</v>
      </c>
      <c r="P25" s="1022" t="s">
        <v>132</v>
      </c>
      <c r="Q25" s="1025" t="s">
        <v>154</v>
      </c>
      <c r="R25" s="194"/>
      <c r="S25" s="194"/>
      <c r="T25" s="194"/>
      <c r="U25" s="194"/>
      <c r="V25" s="194"/>
      <c r="W25" s="194"/>
    </row>
    <row r="26" spans="1:25" s="166" customFormat="1" ht="42" customHeight="1">
      <c r="A26" s="999">
        <v>20</v>
      </c>
      <c r="B26" s="1000" t="s">
        <v>208</v>
      </c>
      <c r="C26" s="951">
        <v>0.75</v>
      </c>
      <c r="D26" s="1017">
        <v>0.75</v>
      </c>
      <c r="E26" s="1012">
        <v>3</v>
      </c>
      <c r="F26" s="1003"/>
      <c r="G26" s="1021"/>
      <c r="H26" s="1022" t="s">
        <v>155</v>
      </c>
      <c r="I26" s="949" t="s">
        <v>156</v>
      </c>
      <c r="J26" s="1023"/>
      <c r="K26" s="1015"/>
      <c r="L26" s="958"/>
      <c r="M26" s="1026"/>
      <c r="N26" s="1024"/>
      <c r="O26" s="1027"/>
      <c r="P26" s="1028"/>
      <c r="Q26" s="1029"/>
      <c r="R26" s="194"/>
      <c r="S26" s="194"/>
      <c r="T26" s="194"/>
      <c r="U26" s="194"/>
      <c r="V26" s="194"/>
      <c r="W26" s="194"/>
      <c r="X26" s="194"/>
      <c r="Y26" s="194"/>
    </row>
    <row r="27" spans="1:23" s="166" customFormat="1" ht="42" customHeight="1">
      <c r="A27" s="999">
        <v>21</v>
      </c>
      <c r="B27" s="1000" t="s">
        <v>574</v>
      </c>
      <c r="C27" s="951">
        <v>0.75</v>
      </c>
      <c r="D27" s="1017">
        <v>0.75</v>
      </c>
      <c r="E27" s="1012">
        <v>3</v>
      </c>
      <c r="F27" s="1003"/>
      <c r="G27" s="1021"/>
      <c r="H27" s="1022" t="s">
        <v>209</v>
      </c>
      <c r="I27" s="949" t="s">
        <v>110</v>
      </c>
      <c r="J27" s="1023"/>
      <c r="K27" s="1015"/>
      <c r="L27" s="958"/>
      <c r="M27" s="1026"/>
      <c r="N27" s="1024"/>
      <c r="O27" s="1027"/>
      <c r="P27" s="1030"/>
      <c r="Q27" s="1029"/>
      <c r="R27" s="194"/>
      <c r="S27" s="194"/>
      <c r="T27" s="194"/>
      <c r="U27" s="194"/>
      <c r="V27" s="194"/>
      <c r="W27" s="194"/>
    </row>
    <row r="28" spans="1:25" s="166" customFormat="1" ht="42" customHeight="1">
      <c r="A28" s="999">
        <v>22</v>
      </c>
      <c r="B28" s="1000" t="s">
        <v>465</v>
      </c>
      <c r="C28" s="951">
        <v>0.76</v>
      </c>
      <c r="D28" s="1017">
        <v>0.7555555555555555</v>
      </c>
      <c r="E28" s="1012">
        <v>3</v>
      </c>
      <c r="F28" s="1003"/>
      <c r="G28" s="1021"/>
      <c r="H28" s="1022" t="s">
        <v>43</v>
      </c>
      <c r="I28" s="949" t="s">
        <v>110</v>
      </c>
      <c r="J28" s="1023"/>
      <c r="K28" s="1015"/>
      <c r="L28" s="958"/>
      <c r="M28" s="1026"/>
      <c r="N28" s="1024"/>
      <c r="O28" s="1027"/>
      <c r="P28" s="1030"/>
      <c r="Q28" s="1029"/>
      <c r="R28" s="194"/>
      <c r="S28" s="194"/>
      <c r="T28" s="194"/>
      <c r="U28" s="194"/>
      <c r="V28" s="194"/>
      <c r="W28" s="194"/>
      <c r="X28" s="194"/>
      <c r="Y28" s="194"/>
    </row>
    <row r="29" spans="1:23" s="166" customFormat="1" ht="42" customHeight="1">
      <c r="A29" s="999">
        <v>23</v>
      </c>
      <c r="B29" s="1000" t="s">
        <v>460</v>
      </c>
      <c r="C29" s="951">
        <v>0.76</v>
      </c>
      <c r="D29" s="1017">
        <v>0.7555555555555555</v>
      </c>
      <c r="E29" s="1012">
        <v>3</v>
      </c>
      <c r="F29" s="1003"/>
      <c r="G29" s="1021"/>
      <c r="H29" s="1022" t="s">
        <v>157</v>
      </c>
      <c r="I29" s="949" t="s">
        <v>110</v>
      </c>
      <c r="J29" s="1023"/>
      <c r="K29" s="1015"/>
      <c r="L29" s="958"/>
      <c r="M29" s="1026"/>
      <c r="N29" s="1024"/>
      <c r="O29" s="1027"/>
      <c r="P29" s="1030"/>
      <c r="Q29" s="1029"/>
      <c r="R29" s="194"/>
      <c r="S29" s="194"/>
      <c r="T29" s="194"/>
      <c r="U29" s="194"/>
      <c r="V29" s="194"/>
      <c r="W29" s="194"/>
    </row>
    <row r="30" spans="1:23" s="166" customFormat="1" ht="42" customHeight="1">
      <c r="A30" s="999">
        <v>24</v>
      </c>
      <c r="B30" s="1000" t="s">
        <v>461</v>
      </c>
      <c r="C30" s="951">
        <v>0.76</v>
      </c>
      <c r="D30" s="1017">
        <v>0.7555555555555555</v>
      </c>
      <c r="E30" s="1012">
        <v>3</v>
      </c>
      <c r="F30" s="1003"/>
      <c r="G30" s="1021"/>
      <c r="H30" s="1022" t="s">
        <v>877</v>
      </c>
      <c r="I30" s="949" t="s">
        <v>110</v>
      </c>
      <c r="J30" s="1023"/>
      <c r="K30" s="1015"/>
      <c r="L30" s="958"/>
      <c r="M30" s="1026"/>
      <c r="N30" s="1024"/>
      <c r="O30" s="1027"/>
      <c r="P30" s="1030"/>
      <c r="Q30" s="1029"/>
      <c r="R30" s="194"/>
      <c r="S30" s="194"/>
      <c r="T30" s="194"/>
      <c r="U30" s="194"/>
      <c r="V30" s="194"/>
      <c r="W30" s="194"/>
    </row>
    <row r="31" spans="1:25" s="166" customFormat="1" ht="42" customHeight="1">
      <c r="A31" s="999">
        <v>25</v>
      </c>
      <c r="B31" s="1000" t="s">
        <v>486</v>
      </c>
      <c r="C31" s="951">
        <v>0.78</v>
      </c>
      <c r="D31" s="1017">
        <v>0.7666666666666666</v>
      </c>
      <c r="E31" s="1012">
        <v>3</v>
      </c>
      <c r="F31" s="1003"/>
      <c r="G31" s="1021"/>
      <c r="H31" s="1022" t="s">
        <v>62</v>
      </c>
      <c r="I31" s="949" t="s">
        <v>110</v>
      </c>
      <c r="J31" s="1023"/>
      <c r="K31" s="1015"/>
      <c r="L31" s="958"/>
      <c r="M31" s="1026"/>
      <c r="N31" s="1024"/>
      <c r="O31" s="1027"/>
      <c r="P31" s="1030"/>
      <c r="Q31" s="1029"/>
      <c r="R31" s="194"/>
      <c r="S31" s="194"/>
      <c r="T31" s="194"/>
      <c r="U31" s="194"/>
      <c r="V31" s="194"/>
      <c r="W31" s="194"/>
      <c r="X31" s="194"/>
      <c r="Y31" s="194"/>
    </row>
    <row r="32" spans="1:25" s="166" customFormat="1" ht="42" customHeight="1" thickBot="1">
      <c r="A32" s="1031">
        <v>26</v>
      </c>
      <c r="B32" s="1032" t="s">
        <v>471</v>
      </c>
      <c r="C32" s="1033">
        <v>0.8</v>
      </c>
      <c r="D32" s="1034">
        <v>0.7777777777777778</v>
      </c>
      <c r="E32" s="1035">
        <v>3</v>
      </c>
      <c r="F32" s="1036"/>
      <c r="G32" s="1037"/>
      <c r="H32" s="1038" t="s">
        <v>158</v>
      </c>
      <c r="I32" s="973" t="s">
        <v>110</v>
      </c>
      <c r="J32" s="1039"/>
      <c r="K32" s="1040"/>
      <c r="L32" s="971"/>
      <c r="M32" s="1041"/>
      <c r="N32" s="1042"/>
      <c r="O32" s="1043"/>
      <c r="P32" s="1044"/>
      <c r="Q32" s="1045"/>
      <c r="R32" s="194"/>
      <c r="S32" s="194"/>
      <c r="T32" s="194"/>
      <c r="U32" s="194"/>
      <c r="V32" s="194"/>
      <c r="W32" s="194"/>
      <c r="X32" s="194"/>
      <c r="Y32" s="194"/>
    </row>
    <row r="33" ht="42" customHeight="1" thickTop="1"/>
    <row r="34" ht="42" customHeight="1"/>
    <row r="35" ht="42" customHeight="1"/>
  </sheetData>
  <mergeCells count="10">
    <mergeCell ref="A5:B6"/>
    <mergeCell ref="D2:O3"/>
    <mergeCell ref="B2:C3"/>
    <mergeCell ref="P4:Q4"/>
    <mergeCell ref="O5:P6"/>
    <mergeCell ref="C4:M4"/>
    <mergeCell ref="C5:C6"/>
    <mergeCell ref="D5:E5"/>
    <mergeCell ref="K5:L6"/>
    <mergeCell ref="G5:H6"/>
  </mergeCells>
  <printOptions horizontalCentered="1" verticalCentered="1"/>
  <pageMargins left="0.1968503937007874" right="0" top="0" bottom="0" header="0" footer="0"/>
  <pageSetup fitToHeight="10" orientation="landscape" paperSize="9" scale="4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32"/>
  <sheetViews>
    <sheetView view="pageBreakPreview" zoomScale="50" zoomScaleNormal="75" zoomScaleSheetLayoutView="50" workbookViewId="0" topLeftCell="A1">
      <selection activeCell="A1" sqref="A1"/>
    </sheetView>
  </sheetViews>
  <sheetFormatPr defaultColWidth="9.00390625" defaultRowHeight="13.5"/>
  <cols>
    <col min="1" max="1" width="2.00390625" style="1" customWidth="1"/>
    <col min="2" max="2" width="6.125" style="1" customWidth="1"/>
    <col min="3" max="3" width="23.50390625" style="1" customWidth="1"/>
    <col min="4" max="4" width="10.625" style="1" customWidth="1"/>
    <col min="5" max="5" width="5.375" style="1" customWidth="1"/>
    <col min="6" max="6" width="10.375" style="1" customWidth="1"/>
    <col min="7" max="7" width="21.375" style="1" customWidth="1"/>
    <col min="8" max="9" width="15.125" style="1" customWidth="1"/>
    <col min="10" max="10" width="21.625" style="1" customWidth="1"/>
    <col min="11" max="11" width="15.875" style="1" customWidth="1"/>
    <col min="12" max="12" width="9.375" style="1" customWidth="1"/>
    <col min="13" max="13" width="21.125" style="1" customWidth="1"/>
    <col min="14" max="14" width="15.375" style="1" customWidth="1"/>
    <col min="15" max="15" width="13.375" style="1" customWidth="1"/>
    <col min="16" max="16" width="21.375" style="1" customWidth="1"/>
    <col min="17" max="17" width="16.625" style="1" customWidth="1"/>
    <col min="18" max="18" width="15.875" style="1" customWidth="1"/>
    <col min="19" max="19" width="5.875" style="1" customWidth="1"/>
    <col min="20" max="20" width="26.125" style="1" customWidth="1"/>
    <col min="21" max="21" width="15.875" style="1" customWidth="1"/>
    <col min="22" max="22" width="14.00390625" style="1" customWidth="1"/>
    <col min="23" max="23" width="13.75390625" style="1" customWidth="1"/>
    <col min="24" max="24" width="11.25390625" style="1" customWidth="1"/>
    <col min="25" max="16384" width="9.00390625" style="1" customWidth="1"/>
  </cols>
  <sheetData>
    <row r="1" ht="1.5" customHeight="1" thickBot="1"/>
    <row r="2" spans="2:21" ht="41.25" customHeight="1" thickTop="1">
      <c r="B2" s="691"/>
      <c r="C2" s="1507"/>
      <c r="D2" s="873"/>
      <c r="E2" s="874"/>
      <c r="F2" s="874"/>
      <c r="G2" s="1046"/>
      <c r="H2" s="1423" t="s">
        <v>159</v>
      </c>
      <c r="I2" s="1502"/>
      <c r="J2" s="1502"/>
      <c r="K2" s="1502"/>
      <c r="L2" s="1502"/>
      <c r="M2" s="1502"/>
      <c r="N2" s="1502"/>
      <c r="O2" s="1502"/>
      <c r="P2" s="1502"/>
      <c r="Q2" s="1502"/>
      <c r="R2" s="1502"/>
      <c r="S2" s="1503"/>
      <c r="T2" s="874"/>
      <c r="U2" s="874"/>
    </row>
    <row r="3" spans="2:21" s="166" customFormat="1" ht="36.75" customHeight="1" thickBot="1">
      <c r="B3" s="691"/>
      <c r="C3" s="1507"/>
      <c r="D3" s="874"/>
      <c r="E3" s="874"/>
      <c r="F3" s="874"/>
      <c r="G3" s="1046"/>
      <c r="H3" s="1504"/>
      <c r="I3" s="1505"/>
      <c r="J3" s="1505"/>
      <c r="K3" s="1505"/>
      <c r="L3" s="1505"/>
      <c r="M3" s="1505"/>
      <c r="N3" s="1505"/>
      <c r="O3" s="1505"/>
      <c r="P3" s="1505"/>
      <c r="Q3" s="1505"/>
      <c r="R3" s="1505"/>
      <c r="S3" s="1506"/>
      <c r="T3" s="874"/>
      <c r="U3" s="874"/>
    </row>
    <row r="4" spans="2:21" s="166" customFormat="1" ht="31.5" customHeight="1" thickBot="1" thickTop="1">
      <c r="B4" s="926"/>
      <c r="C4" s="926"/>
      <c r="E4" s="1047"/>
      <c r="F4" s="1047"/>
      <c r="G4" s="1508" t="s">
        <v>160</v>
      </c>
      <c r="H4" s="1508"/>
      <c r="I4" s="1508"/>
      <c r="J4" s="1508"/>
      <c r="K4" s="1508"/>
      <c r="L4" s="1508"/>
      <c r="M4" s="1508"/>
      <c r="N4" s="1508"/>
      <c r="O4" s="1508"/>
      <c r="P4" s="1508"/>
      <c r="Q4" s="1508"/>
      <c r="R4" s="1508"/>
      <c r="S4" s="1508"/>
      <c r="T4" s="1508"/>
      <c r="U4" s="1047" t="s">
        <v>122</v>
      </c>
    </row>
    <row r="5" spans="2:23" s="166" customFormat="1" ht="36" customHeight="1" thickTop="1">
      <c r="B5" s="1520" t="s">
        <v>123</v>
      </c>
      <c r="C5" s="1521"/>
      <c r="D5" s="1524" t="s">
        <v>88</v>
      </c>
      <c r="E5" s="1525"/>
      <c r="F5" s="1048">
        <v>4.2</v>
      </c>
      <c r="G5" s="1515" t="s">
        <v>161</v>
      </c>
      <c r="H5" s="1516"/>
      <c r="I5" s="1049">
        <v>10</v>
      </c>
      <c r="J5" s="1515" t="s">
        <v>162</v>
      </c>
      <c r="K5" s="1516"/>
      <c r="L5" s="1048">
        <v>2.8</v>
      </c>
      <c r="M5" s="1515" t="s">
        <v>163</v>
      </c>
      <c r="N5" s="1516"/>
      <c r="O5" s="1048">
        <v>6.8</v>
      </c>
      <c r="P5" s="1515" t="s">
        <v>164</v>
      </c>
      <c r="Q5" s="1516"/>
      <c r="R5" s="1048">
        <v>12.5</v>
      </c>
      <c r="S5" s="1517" t="s">
        <v>165</v>
      </c>
      <c r="T5" s="1518"/>
      <c r="U5" s="1519"/>
      <c r="V5" s="1513" t="s">
        <v>680</v>
      </c>
      <c r="W5" s="1052" t="s">
        <v>166</v>
      </c>
    </row>
    <row r="6" spans="2:23" s="166" customFormat="1" ht="33" customHeight="1" thickBot="1">
      <c r="B6" s="1522"/>
      <c r="C6" s="1523"/>
      <c r="D6" s="1053" t="s">
        <v>127</v>
      </c>
      <c r="E6" s="1054" t="s">
        <v>128</v>
      </c>
      <c r="F6" s="1055" t="s">
        <v>179</v>
      </c>
      <c r="G6" s="1056" t="s">
        <v>168</v>
      </c>
      <c r="H6" s="1057" t="s">
        <v>169</v>
      </c>
      <c r="I6" s="1055" t="s">
        <v>167</v>
      </c>
      <c r="J6" s="1056" t="s">
        <v>168</v>
      </c>
      <c r="K6" s="1057" t="s">
        <v>169</v>
      </c>
      <c r="L6" s="1055" t="s">
        <v>167</v>
      </c>
      <c r="M6" s="1056" t="s">
        <v>168</v>
      </c>
      <c r="N6" s="1057" t="s">
        <v>169</v>
      </c>
      <c r="O6" s="1055" t="s">
        <v>167</v>
      </c>
      <c r="P6" s="1056" t="s">
        <v>168</v>
      </c>
      <c r="Q6" s="1057" t="s">
        <v>169</v>
      </c>
      <c r="R6" s="1055" t="s">
        <v>167</v>
      </c>
      <c r="S6" s="1056" t="s">
        <v>170</v>
      </c>
      <c r="T6" s="1058" t="s">
        <v>168</v>
      </c>
      <c r="U6" s="1059" t="s">
        <v>169</v>
      </c>
      <c r="V6" s="1514"/>
      <c r="W6" s="1060" t="s">
        <v>171</v>
      </c>
    </row>
    <row r="7" spans="2:23" ht="46.5" customHeight="1">
      <c r="B7" s="1061">
        <v>1</v>
      </c>
      <c r="C7" s="1062" t="s">
        <v>670</v>
      </c>
      <c r="D7" s="1063">
        <v>0.65</v>
      </c>
      <c r="E7" s="1064">
        <v>1</v>
      </c>
      <c r="F7" s="1065"/>
      <c r="G7" s="1066" t="s">
        <v>647</v>
      </c>
      <c r="H7" s="1067">
        <v>0.7626041666666666</v>
      </c>
      <c r="I7" s="1065"/>
      <c r="J7" s="1068" t="s">
        <v>655</v>
      </c>
      <c r="K7" s="1067">
        <v>0.9520833333333334</v>
      </c>
      <c r="L7" s="1065"/>
      <c r="M7" s="1068" t="s">
        <v>103</v>
      </c>
      <c r="N7" s="1067">
        <v>0.046875</v>
      </c>
      <c r="O7" s="1065"/>
      <c r="P7" s="1069" t="s">
        <v>106</v>
      </c>
      <c r="Q7" s="1067">
        <v>0.17708333333333334</v>
      </c>
      <c r="R7" s="1070"/>
      <c r="S7" s="1071">
        <v>1</v>
      </c>
      <c r="T7" s="1072" t="s">
        <v>568</v>
      </c>
      <c r="U7" s="1073">
        <v>0.48444444444444446</v>
      </c>
      <c r="V7" s="1074">
        <v>0.7066666666666667</v>
      </c>
      <c r="W7" s="1075">
        <v>2.14</v>
      </c>
    </row>
    <row r="8" spans="2:25" s="166" customFormat="1" ht="46.5" customHeight="1">
      <c r="B8" s="1061">
        <v>2</v>
      </c>
      <c r="C8" s="1076" t="s">
        <v>209</v>
      </c>
      <c r="D8" s="1077">
        <v>0.6611111111111111</v>
      </c>
      <c r="E8" s="1078">
        <v>1</v>
      </c>
      <c r="F8" s="1079"/>
      <c r="G8" s="1080" t="s">
        <v>842</v>
      </c>
      <c r="H8" s="1081">
        <v>0.766701388888889</v>
      </c>
      <c r="I8" s="1079"/>
      <c r="J8" s="1082" t="s">
        <v>462</v>
      </c>
      <c r="K8" s="1081">
        <v>0.954849537037037</v>
      </c>
      <c r="L8" s="1079"/>
      <c r="M8" s="1080" t="s">
        <v>612</v>
      </c>
      <c r="N8" s="1081">
        <v>0.049652777777777775</v>
      </c>
      <c r="O8" s="1079"/>
      <c r="P8" s="1080" t="s">
        <v>461</v>
      </c>
      <c r="Q8" s="1081">
        <v>0.18148148148148147</v>
      </c>
      <c r="R8" s="1083"/>
      <c r="S8" s="1084">
        <v>2</v>
      </c>
      <c r="T8" s="1062" t="s">
        <v>486</v>
      </c>
      <c r="U8" s="1085">
        <v>0.5027199074074075</v>
      </c>
      <c r="V8" s="1086">
        <v>0.7360532407407407</v>
      </c>
      <c r="W8" s="1087">
        <v>2.05</v>
      </c>
      <c r="X8" s="194"/>
      <c r="Y8" s="194"/>
    </row>
    <row r="9" spans="2:23" ht="46.5" customHeight="1">
      <c r="B9" s="1061">
        <v>3</v>
      </c>
      <c r="C9" s="1088" t="s">
        <v>690</v>
      </c>
      <c r="D9" s="1089">
        <v>0.6722222222222222</v>
      </c>
      <c r="E9" s="1078">
        <v>1</v>
      </c>
      <c r="F9" s="1065"/>
      <c r="G9" s="1090" t="s">
        <v>209</v>
      </c>
      <c r="H9" s="1081">
        <v>0.7673611111111112</v>
      </c>
      <c r="I9" s="1065"/>
      <c r="J9" s="1080" t="s">
        <v>461</v>
      </c>
      <c r="K9" s="1081">
        <v>0.9569097222222221</v>
      </c>
      <c r="L9" s="1065"/>
      <c r="M9" s="1080" t="s">
        <v>461</v>
      </c>
      <c r="N9" s="1081">
        <v>0.05575231481481482</v>
      </c>
      <c r="O9" s="1065"/>
      <c r="P9" s="1080" t="s">
        <v>471</v>
      </c>
      <c r="Q9" s="1081">
        <v>0.1900462962962963</v>
      </c>
      <c r="R9" s="1070"/>
      <c r="S9" s="1084">
        <v>3</v>
      </c>
      <c r="T9" s="1076" t="s">
        <v>103</v>
      </c>
      <c r="U9" s="1085">
        <v>0.5068287037037037</v>
      </c>
      <c r="V9" s="1091">
        <v>0.7568287037037037</v>
      </c>
      <c r="W9" s="1092">
        <v>2</v>
      </c>
    </row>
    <row r="10" spans="2:23" s="166" customFormat="1" ht="46.5" customHeight="1">
      <c r="B10" s="1061">
        <v>4</v>
      </c>
      <c r="C10" s="1062" t="s">
        <v>132</v>
      </c>
      <c r="D10" s="1077">
        <v>0.6833333333333332</v>
      </c>
      <c r="E10" s="1078">
        <v>1</v>
      </c>
      <c r="F10" s="1065"/>
      <c r="G10" s="1080" t="s">
        <v>98</v>
      </c>
      <c r="H10" s="1081">
        <v>0.7688078703703703</v>
      </c>
      <c r="I10" s="1065"/>
      <c r="J10" s="1080" t="s">
        <v>180</v>
      </c>
      <c r="K10" s="1081">
        <v>0.9570601851851852</v>
      </c>
      <c r="L10" s="1065"/>
      <c r="M10" s="1080" t="s">
        <v>572</v>
      </c>
      <c r="N10" s="1081">
        <v>0.05625</v>
      </c>
      <c r="O10" s="1065"/>
      <c r="P10" s="1090" t="s">
        <v>134</v>
      </c>
      <c r="Q10" s="1081">
        <v>0.19247685185185184</v>
      </c>
      <c r="R10" s="1070"/>
      <c r="S10" s="1084">
        <v>4</v>
      </c>
      <c r="T10" s="1062" t="s">
        <v>106</v>
      </c>
      <c r="U10" s="1085">
        <v>0.5096412037037037</v>
      </c>
      <c r="V10" s="1091">
        <v>0.754085648148148</v>
      </c>
      <c r="W10" s="1092">
        <v>2.01</v>
      </c>
    </row>
    <row r="11" spans="2:25" s="166" customFormat="1" ht="46.5" customHeight="1">
      <c r="B11" s="1061">
        <v>5</v>
      </c>
      <c r="C11" s="1062" t="s">
        <v>873</v>
      </c>
      <c r="D11" s="1089">
        <v>0.688888888888889</v>
      </c>
      <c r="E11" s="1078">
        <v>1</v>
      </c>
      <c r="F11" s="1065"/>
      <c r="G11" s="1080" t="s">
        <v>181</v>
      </c>
      <c r="H11" s="1081">
        <v>0.7701388888888889</v>
      </c>
      <c r="I11" s="1065"/>
      <c r="J11" s="1090" t="s">
        <v>103</v>
      </c>
      <c r="K11" s="1081">
        <v>0.9572916666666668</v>
      </c>
      <c r="L11" s="1065"/>
      <c r="M11" s="1090" t="s">
        <v>109</v>
      </c>
      <c r="N11" s="1081">
        <v>0.05694444444444444</v>
      </c>
      <c r="O11" s="1065"/>
      <c r="P11" s="1082" t="s">
        <v>133</v>
      </c>
      <c r="Q11" s="1081">
        <v>0.20185185185185184</v>
      </c>
      <c r="R11" s="1070"/>
      <c r="S11" s="1084">
        <v>5</v>
      </c>
      <c r="T11" s="1062" t="s">
        <v>98</v>
      </c>
      <c r="U11" s="1085">
        <v>0.5135995370370371</v>
      </c>
      <c r="V11" s="1086">
        <v>0.802488425925926</v>
      </c>
      <c r="W11" s="1087">
        <v>1.88</v>
      </c>
      <c r="X11" s="194"/>
      <c r="Y11" s="194"/>
    </row>
    <row r="12" spans="2:23" ht="46.5" customHeight="1">
      <c r="B12" s="1061">
        <v>6</v>
      </c>
      <c r="C12" s="1062" t="s">
        <v>135</v>
      </c>
      <c r="D12" s="1077">
        <v>0.688888888888889</v>
      </c>
      <c r="E12" s="1078">
        <v>1</v>
      </c>
      <c r="F12" s="1065"/>
      <c r="G12" s="1080" t="s">
        <v>180</v>
      </c>
      <c r="H12" s="1081">
        <v>0.7707291666666666</v>
      </c>
      <c r="I12" s="1065"/>
      <c r="J12" s="1090" t="s">
        <v>134</v>
      </c>
      <c r="K12" s="1081">
        <v>0.9583333333333334</v>
      </c>
      <c r="L12" s="1065"/>
      <c r="M12" s="1080" t="s">
        <v>182</v>
      </c>
      <c r="N12" s="1081">
        <v>0.057569444444444444</v>
      </c>
      <c r="O12" s="1065"/>
      <c r="P12" s="1093" t="s">
        <v>208</v>
      </c>
      <c r="Q12" s="1081">
        <v>0.2021990740740741</v>
      </c>
      <c r="R12" s="1070"/>
      <c r="S12" s="1084">
        <v>6</v>
      </c>
      <c r="T12" s="1062" t="s">
        <v>143</v>
      </c>
      <c r="U12" s="1085">
        <v>0.5207407407407407</v>
      </c>
      <c r="V12" s="1091">
        <v>0.7707407407407407</v>
      </c>
      <c r="W12" s="1094">
        <v>1.9624</v>
      </c>
    </row>
    <row r="13" spans="2:25" s="166" customFormat="1" ht="46.5" customHeight="1">
      <c r="B13" s="1061">
        <v>7</v>
      </c>
      <c r="C13" s="1062" t="s">
        <v>150</v>
      </c>
      <c r="D13" s="1089">
        <v>0.6944444444444445</v>
      </c>
      <c r="E13" s="1078">
        <v>1</v>
      </c>
      <c r="F13" s="1065"/>
      <c r="G13" s="1080" t="s">
        <v>147</v>
      </c>
      <c r="H13" s="1081">
        <v>0.7726273148148147</v>
      </c>
      <c r="I13" s="1065"/>
      <c r="J13" s="1080" t="s">
        <v>149</v>
      </c>
      <c r="K13" s="1081">
        <v>0.9597222222222223</v>
      </c>
      <c r="L13" s="1065"/>
      <c r="M13" s="1082" t="s">
        <v>136</v>
      </c>
      <c r="N13" s="1081">
        <v>0.05868055555555555</v>
      </c>
      <c r="O13" s="1065"/>
      <c r="P13" s="1080" t="s">
        <v>139</v>
      </c>
      <c r="Q13" s="1081">
        <v>0.20358796296296297</v>
      </c>
      <c r="R13" s="1070"/>
      <c r="S13" s="1084">
        <v>7</v>
      </c>
      <c r="T13" s="1062" t="s">
        <v>33</v>
      </c>
      <c r="U13" s="1085">
        <v>0.5274074074074074</v>
      </c>
      <c r="V13" s="1086">
        <v>0.7718518518518519</v>
      </c>
      <c r="W13" s="1095">
        <v>1.9596</v>
      </c>
      <c r="X13" s="194"/>
      <c r="Y13" s="194"/>
    </row>
    <row r="14" spans="2:25" s="166" customFormat="1" ht="46.5" customHeight="1">
      <c r="B14" s="1061">
        <v>8</v>
      </c>
      <c r="C14" s="1088" t="s">
        <v>34</v>
      </c>
      <c r="D14" s="1077">
        <v>0.6944444444444445</v>
      </c>
      <c r="E14" s="1096">
        <v>1</v>
      </c>
      <c r="F14" s="1097"/>
      <c r="G14" s="1082" t="s">
        <v>34</v>
      </c>
      <c r="H14" s="1081">
        <v>0.7729166666666667</v>
      </c>
      <c r="I14" s="1097"/>
      <c r="J14" s="1080" t="s">
        <v>139</v>
      </c>
      <c r="K14" s="1081">
        <v>0.9646527777777778</v>
      </c>
      <c r="L14" s="1097"/>
      <c r="M14" s="1080" t="s">
        <v>183</v>
      </c>
      <c r="N14" s="1081">
        <v>0.059375</v>
      </c>
      <c r="O14" s="1097"/>
      <c r="P14" s="1090" t="s">
        <v>103</v>
      </c>
      <c r="Q14" s="1081">
        <v>0.20381944444444444</v>
      </c>
      <c r="R14" s="1070"/>
      <c r="S14" s="1084">
        <v>8</v>
      </c>
      <c r="T14" s="50" t="s">
        <v>208</v>
      </c>
      <c r="U14" s="1085">
        <v>0.5294675925925926</v>
      </c>
      <c r="V14" s="1086">
        <v>0.7794675925925926</v>
      </c>
      <c r="W14" s="1095">
        <v>1.9405</v>
      </c>
      <c r="X14" s="194"/>
      <c r="Y14" s="194"/>
    </row>
    <row r="15" spans="2:23" s="166" customFormat="1" ht="46.5" customHeight="1">
      <c r="B15" s="1061">
        <v>9</v>
      </c>
      <c r="C15" s="1062" t="s">
        <v>137</v>
      </c>
      <c r="D15" s="1089">
        <v>0.7055555555555556</v>
      </c>
      <c r="E15" s="1078">
        <v>1</v>
      </c>
      <c r="F15" s="1065"/>
      <c r="G15" s="1090" t="s">
        <v>138</v>
      </c>
      <c r="H15" s="1081">
        <v>0.7756944444444445</v>
      </c>
      <c r="I15" s="1065"/>
      <c r="J15" s="1080" t="s">
        <v>145</v>
      </c>
      <c r="K15" s="1081">
        <v>0.964664351851852</v>
      </c>
      <c r="L15" s="1065"/>
      <c r="M15" s="1080" t="s">
        <v>146</v>
      </c>
      <c r="N15" s="1098">
        <v>0.05951388888888889</v>
      </c>
      <c r="O15" s="1099" t="s">
        <v>184</v>
      </c>
      <c r="P15" s="1080" t="s">
        <v>574</v>
      </c>
      <c r="Q15" s="1081">
        <v>0.20578703703703705</v>
      </c>
      <c r="R15" s="1070"/>
      <c r="S15" s="1084">
        <v>9</v>
      </c>
      <c r="T15" s="1062" t="s">
        <v>574</v>
      </c>
      <c r="U15" s="1085">
        <v>0.529513888888889</v>
      </c>
      <c r="V15" s="1086">
        <v>0.7795138888888888</v>
      </c>
      <c r="W15" s="1095">
        <v>1.9403</v>
      </c>
    </row>
    <row r="16" spans="2:23" s="166" customFormat="1" ht="46.5" customHeight="1">
      <c r="B16" s="1061">
        <v>10</v>
      </c>
      <c r="C16" s="1062" t="s">
        <v>139</v>
      </c>
      <c r="D16" s="1100">
        <v>0.7111111111111111</v>
      </c>
      <c r="E16" s="1101">
        <v>1</v>
      </c>
      <c r="F16" s="1065"/>
      <c r="G16" s="1080" t="s">
        <v>137</v>
      </c>
      <c r="H16" s="1081">
        <v>0.775925925925926</v>
      </c>
      <c r="I16" s="1065"/>
      <c r="J16" s="1082" t="s">
        <v>136</v>
      </c>
      <c r="K16" s="1081">
        <v>0.9670138888888888</v>
      </c>
      <c r="L16" s="1065"/>
      <c r="M16" s="1080" t="s">
        <v>150</v>
      </c>
      <c r="N16" s="1081">
        <v>0.05960648148148148</v>
      </c>
      <c r="O16" s="1065"/>
      <c r="P16" s="1080" t="s">
        <v>33</v>
      </c>
      <c r="Q16" s="1081">
        <v>0.20625</v>
      </c>
      <c r="R16" s="1070"/>
      <c r="S16" s="1084">
        <v>10</v>
      </c>
      <c r="T16" s="1062" t="s">
        <v>140</v>
      </c>
      <c r="U16" s="1085">
        <v>0.531875</v>
      </c>
      <c r="V16" s="1086">
        <v>0.8040972222222221</v>
      </c>
      <c r="W16" s="1087">
        <v>1.88</v>
      </c>
    </row>
    <row r="17" spans="2:25" s="166" customFormat="1" ht="46.5" customHeight="1">
      <c r="B17" s="1061">
        <v>11</v>
      </c>
      <c r="C17" s="1076" t="s">
        <v>142</v>
      </c>
      <c r="D17" s="1089">
        <v>0.7222222222222222</v>
      </c>
      <c r="E17" s="1078">
        <v>1</v>
      </c>
      <c r="F17" s="1065"/>
      <c r="G17" s="1080" t="s">
        <v>150</v>
      </c>
      <c r="H17" s="1081">
        <v>0.7759837962962962</v>
      </c>
      <c r="I17" s="1065"/>
      <c r="J17" s="1080" t="s">
        <v>147</v>
      </c>
      <c r="K17" s="1081">
        <v>0.9675231481481482</v>
      </c>
      <c r="L17" s="1065"/>
      <c r="M17" s="1082" t="s">
        <v>143</v>
      </c>
      <c r="N17" s="1081">
        <v>0.05984953703703704</v>
      </c>
      <c r="O17" s="1065"/>
      <c r="P17" s="1090" t="s">
        <v>138</v>
      </c>
      <c r="Q17" s="1102">
        <v>0.21400462962962963</v>
      </c>
      <c r="R17" s="1083"/>
      <c r="S17" s="1084">
        <v>11</v>
      </c>
      <c r="T17" s="1076" t="s">
        <v>142</v>
      </c>
      <c r="U17" s="1085">
        <v>0.5321412037037038</v>
      </c>
      <c r="V17" s="1086">
        <v>0.8099189814814814</v>
      </c>
      <c r="W17" s="1087">
        <v>1.87</v>
      </c>
      <c r="X17" s="194"/>
      <c r="Y17" s="194"/>
    </row>
    <row r="18" spans="2:23" ht="46.5" customHeight="1">
      <c r="B18" s="1061">
        <v>12</v>
      </c>
      <c r="C18" s="1076" t="s">
        <v>138</v>
      </c>
      <c r="D18" s="1089">
        <v>0.7222222222222222</v>
      </c>
      <c r="E18" s="1078">
        <v>1</v>
      </c>
      <c r="F18" s="1065"/>
      <c r="G18" s="1090" t="s">
        <v>142</v>
      </c>
      <c r="H18" s="1081">
        <v>0.7841435185185185</v>
      </c>
      <c r="I18" s="1065"/>
      <c r="J18" s="1080" t="s">
        <v>150</v>
      </c>
      <c r="K18" s="1081">
        <v>0.9683449074074074</v>
      </c>
      <c r="L18" s="1065"/>
      <c r="M18" s="1093" t="s">
        <v>208</v>
      </c>
      <c r="N18" s="1081">
        <v>0.06274305555555555</v>
      </c>
      <c r="O18" s="1065"/>
      <c r="P18" s="1080" t="s">
        <v>140</v>
      </c>
      <c r="Q18" s="1102">
        <v>0.2184375</v>
      </c>
      <c r="R18" s="1083"/>
      <c r="S18" s="1084">
        <v>12</v>
      </c>
      <c r="T18" s="1062" t="s">
        <v>144</v>
      </c>
      <c r="U18" s="1085">
        <v>0.5342824074074074</v>
      </c>
      <c r="V18" s="1091">
        <v>0.7787268518518519</v>
      </c>
      <c r="W18" s="1092">
        <v>1.94</v>
      </c>
    </row>
    <row r="19" spans="2:25" s="166" customFormat="1" ht="46.5" customHeight="1">
      <c r="B19" s="1061">
        <v>13</v>
      </c>
      <c r="C19" s="1062" t="s">
        <v>146</v>
      </c>
      <c r="D19" s="1077">
        <v>0.7222222222222222</v>
      </c>
      <c r="E19" s="1078">
        <v>1</v>
      </c>
      <c r="F19" s="1065"/>
      <c r="G19" s="1080" t="s">
        <v>149</v>
      </c>
      <c r="H19" s="1081">
        <v>0.793125</v>
      </c>
      <c r="I19" s="1065"/>
      <c r="J19" s="1080" t="s">
        <v>33</v>
      </c>
      <c r="K19" s="1081">
        <v>0.9694444444444444</v>
      </c>
      <c r="L19" s="1065"/>
      <c r="M19" s="1080" t="s">
        <v>137</v>
      </c>
      <c r="N19" s="1081">
        <v>0.06545138888888889</v>
      </c>
      <c r="O19" s="1065"/>
      <c r="P19" s="1103" t="s">
        <v>148</v>
      </c>
      <c r="Q19" s="1102">
        <v>0.22642361111111112</v>
      </c>
      <c r="R19" s="1070"/>
      <c r="S19" s="1084">
        <v>13</v>
      </c>
      <c r="T19" s="1076" t="s">
        <v>138</v>
      </c>
      <c r="U19" s="1085">
        <v>0.541863425925926</v>
      </c>
      <c r="V19" s="1086">
        <v>0.8196412037037036</v>
      </c>
      <c r="W19" s="1087">
        <v>1.85</v>
      </c>
      <c r="X19" s="194"/>
      <c r="Y19" s="194"/>
    </row>
    <row r="20" spans="2:25" s="166" customFormat="1" ht="46.5" customHeight="1">
      <c r="B20" s="1061">
        <v>14</v>
      </c>
      <c r="C20" s="1062" t="s">
        <v>147</v>
      </c>
      <c r="D20" s="1077">
        <v>0.7222222222222222</v>
      </c>
      <c r="E20" s="1078">
        <v>1</v>
      </c>
      <c r="F20" s="1065"/>
      <c r="G20" s="1082" t="s">
        <v>148</v>
      </c>
      <c r="H20" s="1081">
        <v>0.7968171296296296</v>
      </c>
      <c r="I20" s="1065"/>
      <c r="J20" s="1080" t="s">
        <v>574</v>
      </c>
      <c r="K20" s="1081">
        <v>0.970462962962963</v>
      </c>
      <c r="L20" s="1065"/>
      <c r="M20" s="1080" t="s">
        <v>147</v>
      </c>
      <c r="N20" s="1102">
        <v>0.06620370370370371</v>
      </c>
      <c r="O20" s="1065"/>
      <c r="P20" s="1103" t="s">
        <v>141</v>
      </c>
      <c r="Q20" s="1102">
        <v>0.2399537037037037</v>
      </c>
      <c r="R20" s="1070"/>
      <c r="S20" s="1084">
        <v>14</v>
      </c>
      <c r="T20" s="1062" t="s">
        <v>137</v>
      </c>
      <c r="U20" s="1085">
        <v>0.5477662037037038</v>
      </c>
      <c r="V20" s="1086">
        <v>0.8422106481481482</v>
      </c>
      <c r="W20" s="1087">
        <v>1.8</v>
      </c>
      <c r="X20" s="194"/>
      <c r="Y20" s="194"/>
    </row>
    <row r="21" spans="2:25" s="166" customFormat="1" ht="46.5" customHeight="1">
      <c r="B21" s="1061">
        <v>15</v>
      </c>
      <c r="C21" s="1062" t="s">
        <v>140</v>
      </c>
      <c r="D21" s="1089">
        <v>0.7277777777777777</v>
      </c>
      <c r="E21" s="1078">
        <v>2</v>
      </c>
      <c r="F21" s="1065"/>
      <c r="G21" s="1090" t="s">
        <v>103</v>
      </c>
      <c r="H21" s="1081">
        <v>0.8131944444444444</v>
      </c>
      <c r="I21" s="1065"/>
      <c r="J21" s="1082" t="s">
        <v>185</v>
      </c>
      <c r="K21" s="1081">
        <v>0.9730324074074074</v>
      </c>
      <c r="L21" s="1065"/>
      <c r="M21" s="1080" t="s">
        <v>132</v>
      </c>
      <c r="N21" s="1102">
        <v>0.06631944444444444</v>
      </c>
      <c r="O21" s="1065"/>
      <c r="P21" s="1104" t="s">
        <v>101</v>
      </c>
      <c r="Q21" s="1102">
        <v>0.23996527777777776</v>
      </c>
      <c r="R21" s="1070"/>
      <c r="S21" s="1084">
        <v>15</v>
      </c>
      <c r="T21" s="1062" t="s">
        <v>96</v>
      </c>
      <c r="U21" s="1085">
        <v>0.553125</v>
      </c>
      <c r="V21" s="1086">
        <v>0.8809027777777777</v>
      </c>
      <c r="W21" s="1087">
        <v>1.72</v>
      </c>
      <c r="X21" s="194"/>
      <c r="Y21" s="194"/>
    </row>
    <row r="22" spans="2:25" s="166" customFormat="1" ht="46.5" customHeight="1">
      <c r="B22" s="1061">
        <v>16</v>
      </c>
      <c r="C22" s="1062" t="s">
        <v>152</v>
      </c>
      <c r="D22" s="1089">
        <v>0.7277777777777777</v>
      </c>
      <c r="E22" s="1078">
        <v>2</v>
      </c>
      <c r="F22" s="1065"/>
      <c r="G22" s="1080" t="s">
        <v>182</v>
      </c>
      <c r="H22" s="1081">
        <v>0.8145833333333333</v>
      </c>
      <c r="I22" s="1065"/>
      <c r="J22" s="1090" t="s">
        <v>186</v>
      </c>
      <c r="K22" s="1081">
        <v>0.9736342592592592</v>
      </c>
      <c r="L22" s="1065"/>
      <c r="M22" s="1082" t="s">
        <v>96</v>
      </c>
      <c r="N22" s="1102">
        <v>0.06765046296296297</v>
      </c>
      <c r="O22" s="1065"/>
      <c r="P22" s="1104" t="s">
        <v>717</v>
      </c>
      <c r="Q22" s="1102">
        <v>0.294375</v>
      </c>
      <c r="R22" s="1070"/>
      <c r="S22" s="1084">
        <v>16</v>
      </c>
      <c r="T22" s="1062" t="s">
        <v>152</v>
      </c>
      <c r="U22" s="1085">
        <v>0.5807523148148148</v>
      </c>
      <c r="V22" s="1086">
        <v>0.8529745370370371</v>
      </c>
      <c r="W22" s="1087">
        <v>1.77</v>
      </c>
      <c r="X22" s="194"/>
      <c r="Y22" s="194"/>
    </row>
    <row r="23" spans="2:25" s="166" customFormat="1" ht="46.5" customHeight="1">
      <c r="B23" s="1061">
        <v>17</v>
      </c>
      <c r="C23" s="1076" t="s">
        <v>186</v>
      </c>
      <c r="D23" s="1077">
        <v>0.7444444444444445</v>
      </c>
      <c r="E23" s="1078">
        <v>2</v>
      </c>
      <c r="F23" s="1065"/>
      <c r="G23" s="1082" t="s">
        <v>133</v>
      </c>
      <c r="H23" s="1081">
        <v>0.817824074074074</v>
      </c>
      <c r="I23" s="1065"/>
      <c r="J23" s="1093" t="s">
        <v>208</v>
      </c>
      <c r="K23" s="1081">
        <v>0.975949074074074</v>
      </c>
      <c r="L23" s="1065"/>
      <c r="M23" s="1080" t="s">
        <v>140</v>
      </c>
      <c r="N23" s="1102">
        <v>0.06767361111111111</v>
      </c>
      <c r="O23" s="1065"/>
      <c r="P23" s="1105" t="s">
        <v>151</v>
      </c>
      <c r="Q23" s="1102">
        <v>0.29520833333333335</v>
      </c>
      <c r="R23" s="1106" t="s">
        <v>187</v>
      </c>
      <c r="S23" s="1084">
        <v>17</v>
      </c>
      <c r="T23" s="1062" t="s">
        <v>145</v>
      </c>
      <c r="U23" s="1085">
        <v>0.5983333333333333</v>
      </c>
      <c r="V23" s="1086">
        <v>0.9094444444444445</v>
      </c>
      <c r="W23" s="1087">
        <v>1.66</v>
      </c>
      <c r="X23" s="194"/>
      <c r="Y23" s="194"/>
    </row>
    <row r="24" spans="2:25" s="166" customFormat="1" ht="46.5" customHeight="1">
      <c r="B24" s="1061">
        <v>18</v>
      </c>
      <c r="C24" s="1076" t="s">
        <v>103</v>
      </c>
      <c r="D24" s="1089">
        <v>0.75</v>
      </c>
      <c r="E24" s="1078">
        <v>3</v>
      </c>
      <c r="F24" s="1065"/>
      <c r="G24" s="1080" t="s">
        <v>891</v>
      </c>
      <c r="H24" s="1081">
        <v>0.8179976851851851</v>
      </c>
      <c r="I24" s="1065"/>
      <c r="J24" s="1080" t="s">
        <v>132</v>
      </c>
      <c r="K24" s="1081">
        <v>0.9759837962962963</v>
      </c>
      <c r="L24" s="1065"/>
      <c r="M24" s="1090" t="s">
        <v>134</v>
      </c>
      <c r="N24" s="1102">
        <v>0.06944444444444443</v>
      </c>
      <c r="O24" s="1065"/>
      <c r="P24" s="1104" t="s">
        <v>152</v>
      </c>
      <c r="Q24" s="1102">
        <v>0.2964467592592593</v>
      </c>
      <c r="R24" s="1107"/>
      <c r="S24" s="1084">
        <v>18</v>
      </c>
      <c r="T24" s="1062" t="s">
        <v>717</v>
      </c>
      <c r="U24" s="1085">
        <v>0.602025462962963</v>
      </c>
      <c r="V24" s="1086">
        <v>0.9075810185185186</v>
      </c>
      <c r="W24" s="1087">
        <v>1.67</v>
      </c>
      <c r="X24" s="194"/>
      <c r="Y24" s="194"/>
    </row>
    <row r="25" spans="2:23" s="166" customFormat="1" ht="46.5" customHeight="1">
      <c r="B25" s="1061">
        <v>19</v>
      </c>
      <c r="C25" s="1088" t="s">
        <v>133</v>
      </c>
      <c r="D25" s="1089">
        <v>0.75</v>
      </c>
      <c r="E25" s="1096">
        <v>3</v>
      </c>
      <c r="F25" s="1097"/>
      <c r="G25" s="1090" t="s">
        <v>186</v>
      </c>
      <c r="H25" s="1081">
        <v>0.8191087962962963</v>
      </c>
      <c r="I25" s="1097"/>
      <c r="J25" s="1080" t="s">
        <v>101</v>
      </c>
      <c r="K25" s="1081">
        <v>0.9765046296296296</v>
      </c>
      <c r="L25" s="1097"/>
      <c r="M25" s="1080" t="s">
        <v>152</v>
      </c>
      <c r="N25" s="1102">
        <v>0.07231481481481482</v>
      </c>
      <c r="O25" s="1097"/>
      <c r="P25" s="1104" t="s">
        <v>571</v>
      </c>
      <c r="Q25" s="1102">
        <v>0.29855324074074074</v>
      </c>
      <c r="R25" s="1106" t="s">
        <v>188</v>
      </c>
      <c r="S25" s="1108"/>
      <c r="T25" s="1109" t="s">
        <v>186</v>
      </c>
      <c r="U25" s="1110"/>
      <c r="V25" s="1086"/>
      <c r="W25" s="1087"/>
    </row>
    <row r="26" spans="2:25" s="166" customFormat="1" ht="46.5" customHeight="1">
      <c r="B26" s="1061">
        <v>20</v>
      </c>
      <c r="C26" s="50" t="s">
        <v>208</v>
      </c>
      <c r="D26" s="1089">
        <v>0.75</v>
      </c>
      <c r="E26" s="1078">
        <v>3</v>
      </c>
      <c r="F26" s="1065"/>
      <c r="G26" s="1080" t="s">
        <v>33</v>
      </c>
      <c r="H26" s="1081">
        <v>0.8237847222222222</v>
      </c>
      <c r="I26" s="1065"/>
      <c r="J26" s="1080" t="s">
        <v>155</v>
      </c>
      <c r="K26" s="1081">
        <v>0.9765856481481481</v>
      </c>
      <c r="L26" s="1065"/>
      <c r="M26" s="1082" t="s">
        <v>141</v>
      </c>
      <c r="N26" s="1102">
        <v>0.07452546296296296</v>
      </c>
      <c r="O26" s="1065"/>
      <c r="P26" s="1104" t="s">
        <v>189</v>
      </c>
      <c r="Q26" s="1102">
        <v>0.30052083333333335</v>
      </c>
      <c r="R26" s="1106" t="s">
        <v>190</v>
      </c>
      <c r="S26" s="1108"/>
      <c r="T26" s="1109" t="s">
        <v>147</v>
      </c>
      <c r="U26" s="1110"/>
      <c r="V26" s="1086"/>
      <c r="W26" s="1087"/>
      <c r="X26" s="194"/>
      <c r="Y26" s="194"/>
    </row>
    <row r="27" spans="2:23" s="166" customFormat="1" ht="46.5" customHeight="1">
      <c r="B27" s="1061">
        <v>21</v>
      </c>
      <c r="C27" s="1062" t="s">
        <v>574</v>
      </c>
      <c r="D27" s="1089">
        <v>0.75</v>
      </c>
      <c r="E27" s="1078">
        <v>3</v>
      </c>
      <c r="F27" s="1065"/>
      <c r="G27" s="1080" t="s">
        <v>144</v>
      </c>
      <c r="H27" s="1081">
        <v>0.824525462962963</v>
      </c>
      <c r="I27" s="1065"/>
      <c r="J27" s="1082" t="s">
        <v>148</v>
      </c>
      <c r="K27" s="1081">
        <v>0.9774305555555555</v>
      </c>
      <c r="L27" s="1065"/>
      <c r="M27" s="1080" t="s">
        <v>145</v>
      </c>
      <c r="N27" s="1102">
        <v>0.08271990740740741</v>
      </c>
      <c r="O27" s="1065"/>
      <c r="P27" s="1103" t="s">
        <v>34</v>
      </c>
      <c r="Q27" s="1102">
        <v>0.30063657407407407</v>
      </c>
      <c r="R27" s="1106" t="s">
        <v>191</v>
      </c>
      <c r="S27" s="1108"/>
      <c r="T27" s="1109" t="s">
        <v>189</v>
      </c>
      <c r="U27" s="1110"/>
      <c r="V27" s="1086"/>
      <c r="W27" s="1087"/>
    </row>
    <row r="28" spans="2:25" s="166" customFormat="1" ht="46.5" customHeight="1">
      <c r="B28" s="1061">
        <v>22</v>
      </c>
      <c r="C28" s="1088" t="s">
        <v>136</v>
      </c>
      <c r="D28" s="1089">
        <v>0.7555555555555555</v>
      </c>
      <c r="E28" s="1096">
        <v>3</v>
      </c>
      <c r="F28" s="1097"/>
      <c r="G28" s="1093" t="s">
        <v>208</v>
      </c>
      <c r="H28" s="1081">
        <v>0.8247916666666667</v>
      </c>
      <c r="I28" s="1097"/>
      <c r="J28" s="1080" t="s">
        <v>183</v>
      </c>
      <c r="K28" s="1081">
        <v>0.9799768518518519</v>
      </c>
      <c r="L28" s="1097"/>
      <c r="M28" s="1080" t="s">
        <v>189</v>
      </c>
      <c r="N28" s="1102">
        <v>0.08329861111111111</v>
      </c>
      <c r="O28" s="1097"/>
      <c r="P28" s="1104" t="s">
        <v>145</v>
      </c>
      <c r="Q28" s="1102">
        <v>0.3007986111111111</v>
      </c>
      <c r="R28" s="1107"/>
      <c r="S28" s="1108"/>
      <c r="T28" s="1109" t="s">
        <v>192</v>
      </c>
      <c r="U28" s="1111"/>
      <c r="V28" s="1086"/>
      <c r="W28" s="1087"/>
      <c r="X28" s="194"/>
      <c r="Y28" s="194"/>
    </row>
    <row r="29" spans="2:23" s="166" customFormat="1" ht="46.5" customHeight="1">
      <c r="B29" s="1061">
        <v>23</v>
      </c>
      <c r="C29" s="1062" t="s">
        <v>33</v>
      </c>
      <c r="D29" s="1089">
        <v>0.7555555555555555</v>
      </c>
      <c r="E29" s="1078">
        <v>3</v>
      </c>
      <c r="F29" s="1065"/>
      <c r="G29" s="1082" t="s">
        <v>136</v>
      </c>
      <c r="H29" s="1081">
        <v>0.8274305555555556</v>
      </c>
      <c r="I29" s="1065"/>
      <c r="J29" s="1080" t="s">
        <v>189</v>
      </c>
      <c r="K29" s="1081">
        <v>0.9809722222222222</v>
      </c>
      <c r="L29" s="1065"/>
      <c r="M29" s="1090" t="s">
        <v>209</v>
      </c>
      <c r="N29" s="1102">
        <v>0.09930555555555555</v>
      </c>
      <c r="O29" s="1065"/>
      <c r="P29" s="1104" t="s">
        <v>683</v>
      </c>
      <c r="Q29" s="1102">
        <v>0.301099537037037</v>
      </c>
      <c r="R29" s="1106"/>
      <c r="S29" s="1108"/>
      <c r="T29" s="1109" t="s">
        <v>683</v>
      </c>
      <c r="U29" s="1112" t="s">
        <v>193</v>
      </c>
      <c r="V29" s="1086">
        <v>0.94375</v>
      </c>
      <c r="W29" s="1087">
        <v>1.603</v>
      </c>
    </row>
    <row r="30" spans="2:23" s="166" customFormat="1" ht="46.5" customHeight="1">
      <c r="B30" s="1061">
        <v>24</v>
      </c>
      <c r="C30" s="1062" t="s">
        <v>461</v>
      </c>
      <c r="D30" s="1089">
        <v>0.7555555555555555</v>
      </c>
      <c r="E30" s="1078">
        <v>3</v>
      </c>
      <c r="F30" s="1065"/>
      <c r="G30" s="1080" t="s">
        <v>43</v>
      </c>
      <c r="H30" s="1081">
        <v>0.8281712962962963</v>
      </c>
      <c r="I30" s="1065"/>
      <c r="J30" s="1082" t="s">
        <v>686</v>
      </c>
      <c r="K30" s="1081">
        <v>0.9826388888888888</v>
      </c>
      <c r="L30" s="1065"/>
      <c r="M30" s="1080" t="s">
        <v>65</v>
      </c>
      <c r="N30" s="1102">
        <v>0.10450231481481481</v>
      </c>
      <c r="O30" s="1065"/>
      <c r="P30" s="1104" t="s">
        <v>65</v>
      </c>
      <c r="Q30" s="1102">
        <v>0.3479976851851852</v>
      </c>
      <c r="R30" s="1106" t="s">
        <v>194</v>
      </c>
      <c r="S30" s="1108"/>
      <c r="T30" s="1109" t="s">
        <v>65</v>
      </c>
      <c r="U30" s="1110"/>
      <c r="V30" s="1113"/>
      <c r="W30" s="1087"/>
    </row>
    <row r="31" spans="2:25" s="166" customFormat="1" ht="46.5" customHeight="1">
      <c r="B31" s="1061">
        <v>25</v>
      </c>
      <c r="C31" s="1088" t="s">
        <v>486</v>
      </c>
      <c r="D31" s="1089">
        <v>0.7666666666666666</v>
      </c>
      <c r="E31" s="1096">
        <v>3</v>
      </c>
      <c r="F31" s="1097"/>
      <c r="G31" s="1114" t="s">
        <v>486</v>
      </c>
      <c r="H31" s="1081">
        <v>0.829513888888889</v>
      </c>
      <c r="I31" s="1097"/>
      <c r="J31" s="1090" t="s">
        <v>209</v>
      </c>
      <c r="K31" s="1081">
        <v>0.9833333333333334</v>
      </c>
      <c r="L31" s="1097"/>
      <c r="M31" s="1090" t="s">
        <v>158</v>
      </c>
      <c r="N31" s="1102">
        <v>0.10552083333333333</v>
      </c>
      <c r="O31" s="1097"/>
      <c r="P31" s="1105" t="s">
        <v>209</v>
      </c>
      <c r="Q31" s="1102">
        <v>0.3586805555555555</v>
      </c>
      <c r="R31" s="1106" t="s">
        <v>172</v>
      </c>
      <c r="S31" s="1108"/>
      <c r="T31" s="1109" t="s">
        <v>209</v>
      </c>
      <c r="U31" s="1110"/>
      <c r="V31" s="1113"/>
      <c r="W31" s="1087"/>
      <c r="X31" s="194"/>
      <c r="Y31" s="194"/>
    </row>
    <row r="32" spans="2:25" s="166" customFormat="1" ht="46.5" customHeight="1" thickBot="1">
      <c r="B32" s="1115">
        <v>26</v>
      </c>
      <c r="C32" s="1116" t="s">
        <v>471</v>
      </c>
      <c r="D32" s="1117">
        <v>0.7777777777777778</v>
      </c>
      <c r="E32" s="1118">
        <v>3</v>
      </c>
      <c r="F32" s="1119"/>
      <c r="G32" s="1120" t="s">
        <v>471</v>
      </c>
      <c r="H32" s="1121">
        <v>0.8322916666666668</v>
      </c>
      <c r="I32" s="1119"/>
      <c r="J32" s="1122" t="s">
        <v>636</v>
      </c>
      <c r="K32" s="1121">
        <v>0.9849189814814815</v>
      </c>
      <c r="L32" s="1119"/>
      <c r="M32" s="1123" t="s">
        <v>686</v>
      </c>
      <c r="N32" s="1124">
        <v>0.1076388888888889</v>
      </c>
      <c r="O32" s="1125"/>
      <c r="P32" s="1126" t="s">
        <v>877</v>
      </c>
      <c r="Q32" s="1127"/>
      <c r="R32" s="1128"/>
      <c r="S32" s="1129"/>
      <c r="T32" s="1130" t="s">
        <v>877</v>
      </c>
      <c r="U32" s="1131"/>
      <c r="V32" s="1132"/>
      <c r="W32" s="1133"/>
      <c r="X32" s="194"/>
      <c r="Y32" s="194"/>
    </row>
    <row r="33" ht="14.25" thickTop="1"/>
  </sheetData>
  <mergeCells count="11">
    <mergeCell ref="B5:C6"/>
    <mergeCell ref="C2:C3"/>
    <mergeCell ref="G5:H5"/>
    <mergeCell ref="J5:K5"/>
    <mergeCell ref="H2:S3"/>
    <mergeCell ref="G4:T4"/>
    <mergeCell ref="D5:E5"/>
    <mergeCell ref="V5:V6"/>
    <mergeCell ref="M5:N5"/>
    <mergeCell ref="P5:Q5"/>
    <mergeCell ref="S5:U5"/>
  </mergeCells>
  <printOptions horizontalCentered="1" verticalCentered="1"/>
  <pageMargins left="0" right="0" top="0" bottom="0" header="0" footer="0"/>
  <pageSetup fitToHeight="10" orientation="landscape" paperSize="9" scale="4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K52"/>
  <sheetViews>
    <sheetView view="pageBreakPreview" zoomScale="45" zoomScaleNormal="75" zoomScaleSheetLayoutView="45" workbookViewId="0" topLeftCell="A1">
      <selection activeCell="A1" sqref="A1"/>
    </sheetView>
  </sheetViews>
  <sheetFormatPr defaultColWidth="9.00390625" defaultRowHeight="13.5"/>
  <cols>
    <col min="1" max="1" width="11.125" style="1" customWidth="1"/>
    <col min="2" max="2" width="44.00390625" style="1" customWidth="1"/>
    <col min="3" max="3" width="17.375" style="1" customWidth="1"/>
    <col min="4" max="4" width="18.125" style="1" customWidth="1"/>
    <col min="5" max="5" width="16.625" style="1" customWidth="1"/>
    <col min="6" max="6" width="16.375" style="1" customWidth="1"/>
    <col min="7" max="7" width="15.875" style="1" customWidth="1"/>
    <col min="8" max="8" width="15.625" style="1" customWidth="1"/>
    <col min="9" max="9" width="16.125" style="1" customWidth="1"/>
    <col min="10" max="10" width="31.875" style="1" customWidth="1"/>
    <col min="11" max="11" width="18.875" style="1" customWidth="1"/>
    <col min="12" max="12" width="17.625" style="1" customWidth="1"/>
    <col min="13" max="13" width="16.625" style="1" customWidth="1"/>
    <col min="14" max="16384" width="9.00390625" style="1" customWidth="1"/>
  </cols>
  <sheetData>
    <row r="1" ht="22.5" customHeight="1" thickBot="1"/>
    <row r="2" spans="1:13" ht="42.75" customHeight="1" thickTop="1">
      <c r="A2" s="873"/>
      <c r="B2" s="1532" t="s">
        <v>556</v>
      </c>
      <c r="C2" s="1526" t="s">
        <v>71</v>
      </c>
      <c r="D2" s="1527"/>
      <c r="E2" s="1527"/>
      <c r="F2" s="1527"/>
      <c r="G2" s="1527"/>
      <c r="H2" s="1527"/>
      <c r="I2" s="1527"/>
      <c r="J2" s="1528"/>
      <c r="K2" s="1533" t="s">
        <v>55</v>
      </c>
      <c r="L2" s="1533"/>
      <c r="M2" s="1533"/>
    </row>
    <row r="3" spans="1:13" s="166" customFormat="1" ht="39.75" customHeight="1" thickBot="1">
      <c r="A3" s="874"/>
      <c r="B3" s="1532"/>
      <c r="C3" s="1529"/>
      <c r="D3" s="1530"/>
      <c r="E3" s="1530"/>
      <c r="F3" s="1530"/>
      <c r="G3" s="1530"/>
      <c r="H3" s="1530"/>
      <c r="I3" s="1530"/>
      <c r="J3" s="1531"/>
      <c r="K3" s="1497" t="s">
        <v>56</v>
      </c>
      <c r="L3" s="1497"/>
      <c r="M3" s="1497"/>
    </row>
    <row r="4" spans="1:13" s="166" customFormat="1" ht="37.5" customHeight="1" thickBot="1" thickTop="1">
      <c r="A4" s="876"/>
      <c r="B4" s="876"/>
      <c r="C4" s="1566" t="s">
        <v>57</v>
      </c>
      <c r="D4" s="1566"/>
      <c r="E4" s="1566"/>
      <c r="F4" s="1566"/>
      <c r="G4" s="1566"/>
      <c r="H4" s="1566"/>
      <c r="I4" s="1566"/>
      <c r="J4" s="1566"/>
      <c r="K4" s="1563" t="s">
        <v>58</v>
      </c>
      <c r="L4" s="1563"/>
      <c r="M4" s="1563"/>
    </row>
    <row r="5" spans="1:13" s="166" customFormat="1" ht="36" customHeight="1" thickTop="1">
      <c r="A5" s="878" t="s">
        <v>485</v>
      </c>
      <c r="B5" s="1553" t="s">
        <v>492</v>
      </c>
      <c r="C5" s="1553" t="s">
        <v>493</v>
      </c>
      <c r="D5" s="1553" t="s">
        <v>562</v>
      </c>
      <c r="E5" s="1571" t="s">
        <v>563</v>
      </c>
      <c r="F5" s="1555" t="s">
        <v>59</v>
      </c>
      <c r="G5" s="1567" t="s">
        <v>1043</v>
      </c>
      <c r="H5" s="1568"/>
      <c r="I5" s="1569"/>
      <c r="J5" s="1553" t="s">
        <v>1044</v>
      </c>
      <c r="K5" s="1564" t="s">
        <v>207</v>
      </c>
      <c r="L5" s="1534" t="s">
        <v>60</v>
      </c>
      <c r="M5" s="1535"/>
    </row>
    <row r="6" spans="1:13" s="166" customFormat="1" ht="39" customHeight="1" thickBot="1">
      <c r="A6" s="879" t="s">
        <v>468</v>
      </c>
      <c r="B6" s="1554"/>
      <c r="C6" s="1554"/>
      <c r="D6" s="1554"/>
      <c r="E6" s="1572"/>
      <c r="F6" s="1556"/>
      <c r="G6" s="880" t="s">
        <v>488</v>
      </c>
      <c r="H6" s="880" t="s">
        <v>489</v>
      </c>
      <c r="I6" s="880" t="s">
        <v>490</v>
      </c>
      <c r="J6" s="1570"/>
      <c r="K6" s="1565"/>
      <c r="L6" s="881" t="s">
        <v>207</v>
      </c>
      <c r="M6" s="882" t="s">
        <v>468</v>
      </c>
    </row>
    <row r="7" spans="1:33" s="166" customFormat="1" ht="46.5" customHeight="1">
      <c r="A7" s="883">
        <v>1</v>
      </c>
      <c r="B7" s="884" t="s">
        <v>676</v>
      </c>
      <c r="C7" s="885" t="s">
        <v>72</v>
      </c>
      <c r="D7" s="183" t="s">
        <v>215</v>
      </c>
      <c r="E7" s="376">
        <v>0.65</v>
      </c>
      <c r="F7" s="886">
        <v>14</v>
      </c>
      <c r="G7" s="887">
        <v>3</v>
      </c>
      <c r="H7" s="887">
        <v>5</v>
      </c>
      <c r="I7" s="887">
        <v>1</v>
      </c>
      <c r="J7" s="888">
        <f aca="true" t="shared" si="0" ref="J7:J41">(G7*3600+H7*60+I7)*E7</f>
        <v>7215.650000000001</v>
      </c>
      <c r="K7" s="889">
        <v>100</v>
      </c>
      <c r="L7" s="890">
        <v>1093</v>
      </c>
      <c r="M7" s="891">
        <v>9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</row>
    <row r="8" spans="1:13" ht="46.5" customHeight="1">
      <c r="A8" s="892">
        <v>2</v>
      </c>
      <c r="B8" s="893" t="s">
        <v>632</v>
      </c>
      <c r="C8" s="894" t="s">
        <v>633</v>
      </c>
      <c r="D8" s="211" t="s">
        <v>611</v>
      </c>
      <c r="E8" s="276">
        <v>0.65</v>
      </c>
      <c r="F8" s="615">
        <v>18</v>
      </c>
      <c r="G8" s="616">
        <v>3</v>
      </c>
      <c r="H8" s="616">
        <v>5</v>
      </c>
      <c r="I8" s="616">
        <v>47</v>
      </c>
      <c r="J8" s="895">
        <f t="shared" si="0"/>
        <v>7245.55</v>
      </c>
      <c r="K8" s="617">
        <v>99</v>
      </c>
      <c r="L8" s="896">
        <v>402</v>
      </c>
      <c r="M8" s="898">
        <v>40</v>
      </c>
    </row>
    <row r="9" spans="1:37" s="166" customFormat="1" ht="46.5" customHeight="1">
      <c r="A9" s="892">
        <v>3</v>
      </c>
      <c r="B9" s="899" t="s">
        <v>720</v>
      </c>
      <c r="C9" s="900" t="s">
        <v>721</v>
      </c>
      <c r="D9" s="211" t="s">
        <v>603</v>
      </c>
      <c r="E9" s="276">
        <v>0.66</v>
      </c>
      <c r="F9" s="615">
        <v>15</v>
      </c>
      <c r="G9" s="616">
        <v>3</v>
      </c>
      <c r="H9" s="616">
        <v>5</v>
      </c>
      <c r="I9" s="616">
        <v>10</v>
      </c>
      <c r="J9" s="895">
        <f t="shared" si="0"/>
        <v>7332.6</v>
      </c>
      <c r="K9" s="617">
        <v>98</v>
      </c>
      <c r="L9" s="896" t="s">
        <v>723</v>
      </c>
      <c r="M9" s="898" t="s">
        <v>723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</row>
    <row r="10" spans="1:13" ht="46.5" customHeight="1">
      <c r="A10" s="892">
        <v>4</v>
      </c>
      <c r="B10" s="893" t="s">
        <v>923</v>
      </c>
      <c r="C10" s="894" t="s">
        <v>924</v>
      </c>
      <c r="D10" s="211" t="s">
        <v>579</v>
      </c>
      <c r="E10" s="276">
        <v>0.64</v>
      </c>
      <c r="F10" s="624">
        <v>27</v>
      </c>
      <c r="G10" s="616">
        <v>3</v>
      </c>
      <c r="H10" s="616">
        <v>14</v>
      </c>
      <c r="I10" s="616">
        <v>13</v>
      </c>
      <c r="J10" s="895">
        <f t="shared" si="0"/>
        <v>7457.92</v>
      </c>
      <c r="K10" s="617">
        <v>97</v>
      </c>
      <c r="L10" s="896">
        <v>553</v>
      </c>
      <c r="M10" s="898">
        <v>33</v>
      </c>
    </row>
    <row r="11" spans="1:35" s="166" customFormat="1" ht="46.5" customHeight="1">
      <c r="A11" s="892">
        <v>5</v>
      </c>
      <c r="B11" s="893" t="s">
        <v>600</v>
      </c>
      <c r="C11" s="894" t="s">
        <v>868</v>
      </c>
      <c r="D11" s="211" t="s">
        <v>215</v>
      </c>
      <c r="E11" s="276">
        <v>0.65</v>
      </c>
      <c r="F11" s="615">
        <v>25</v>
      </c>
      <c r="G11" s="616">
        <v>3</v>
      </c>
      <c r="H11" s="616">
        <v>11</v>
      </c>
      <c r="I11" s="616">
        <v>48</v>
      </c>
      <c r="J11" s="895">
        <f t="shared" si="0"/>
        <v>7480.2</v>
      </c>
      <c r="K11" s="617">
        <v>96</v>
      </c>
      <c r="L11" s="896">
        <v>1072</v>
      </c>
      <c r="M11" s="898">
        <v>12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</row>
    <row r="12" spans="1:35" s="166" customFormat="1" ht="46.5" customHeight="1">
      <c r="A12" s="892">
        <v>6</v>
      </c>
      <c r="B12" s="893" t="s">
        <v>1063</v>
      </c>
      <c r="C12" s="894" t="s">
        <v>746</v>
      </c>
      <c r="D12" s="211" t="s">
        <v>215</v>
      </c>
      <c r="E12" s="328">
        <v>0.63</v>
      </c>
      <c r="F12" s="615">
        <v>29</v>
      </c>
      <c r="G12" s="616">
        <v>3</v>
      </c>
      <c r="H12" s="616">
        <v>18</v>
      </c>
      <c r="I12" s="616">
        <v>10</v>
      </c>
      <c r="J12" s="895">
        <f t="shared" si="0"/>
        <v>7490.7</v>
      </c>
      <c r="K12" s="617">
        <v>95</v>
      </c>
      <c r="L12" s="901" t="s">
        <v>723</v>
      </c>
      <c r="M12" s="902" t="s">
        <v>723</v>
      </c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</row>
    <row r="13" spans="1:13" ht="46.5" customHeight="1">
      <c r="A13" s="892">
        <v>7</v>
      </c>
      <c r="B13" s="893" t="s">
        <v>738</v>
      </c>
      <c r="C13" s="894" t="s">
        <v>633</v>
      </c>
      <c r="D13" s="211" t="s">
        <v>218</v>
      </c>
      <c r="E13" s="276">
        <v>0.67</v>
      </c>
      <c r="F13" s="615">
        <v>20</v>
      </c>
      <c r="G13" s="616">
        <v>3</v>
      </c>
      <c r="H13" s="616">
        <v>7</v>
      </c>
      <c r="I13" s="616">
        <v>17</v>
      </c>
      <c r="J13" s="895">
        <f t="shared" si="0"/>
        <v>7528.790000000001</v>
      </c>
      <c r="K13" s="617">
        <v>94</v>
      </c>
      <c r="L13" s="896">
        <v>1122</v>
      </c>
      <c r="M13" s="898">
        <v>4</v>
      </c>
    </row>
    <row r="14" spans="1:35" s="166" customFormat="1" ht="46.5" customHeight="1">
      <c r="A14" s="892">
        <v>8</v>
      </c>
      <c r="B14" s="893" t="s">
        <v>887</v>
      </c>
      <c r="C14" s="894" t="s">
        <v>888</v>
      </c>
      <c r="D14" s="211" t="s">
        <v>889</v>
      </c>
      <c r="E14" s="350">
        <v>0.68</v>
      </c>
      <c r="F14" s="615">
        <v>13</v>
      </c>
      <c r="G14" s="616">
        <v>3</v>
      </c>
      <c r="H14" s="616">
        <v>4</v>
      </c>
      <c r="I14" s="616">
        <v>48</v>
      </c>
      <c r="J14" s="895">
        <f t="shared" si="0"/>
        <v>7539.84</v>
      </c>
      <c r="K14" s="617">
        <v>93</v>
      </c>
      <c r="L14" s="896">
        <v>1122</v>
      </c>
      <c r="M14" s="898">
        <v>5</v>
      </c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</row>
    <row r="15" spans="1:37" s="166" customFormat="1" ht="46.5" customHeight="1">
      <c r="A15" s="892">
        <v>9</v>
      </c>
      <c r="B15" s="893" t="s">
        <v>73</v>
      </c>
      <c r="C15" s="900" t="s">
        <v>74</v>
      </c>
      <c r="D15" s="211" t="s">
        <v>215</v>
      </c>
      <c r="E15" s="350">
        <v>0.68</v>
      </c>
      <c r="F15" s="615">
        <v>16</v>
      </c>
      <c r="G15" s="616">
        <v>3</v>
      </c>
      <c r="H15" s="616">
        <v>5</v>
      </c>
      <c r="I15" s="616">
        <v>25</v>
      </c>
      <c r="J15" s="895">
        <f t="shared" si="0"/>
        <v>7565.000000000001</v>
      </c>
      <c r="K15" s="617">
        <v>92</v>
      </c>
      <c r="L15" s="896">
        <v>192</v>
      </c>
      <c r="M15" s="898">
        <v>49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</row>
    <row r="16" spans="1:33" s="166" customFormat="1" ht="46.5" customHeight="1">
      <c r="A16" s="892">
        <v>10</v>
      </c>
      <c r="B16" s="893" t="s">
        <v>631</v>
      </c>
      <c r="C16" s="894" t="s">
        <v>728</v>
      </c>
      <c r="D16" s="211" t="s">
        <v>603</v>
      </c>
      <c r="E16" s="328">
        <v>0.67</v>
      </c>
      <c r="F16" s="624">
        <v>22</v>
      </c>
      <c r="G16" s="616">
        <v>3</v>
      </c>
      <c r="H16" s="616">
        <v>9</v>
      </c>
      <c r="I16" s="616">
        <v>15</v>
      </c>
      <c r="J16" s="895">
        <f t="shared" si="0"/>
        <v>7607.85</v>
      </c>
      <c r="K16" s="617">
        <v>91</v>
      </c>
      <c r="L16" s="896">
        <v>978</v>
      </c>
      <c r="M16" s="898">
        <v>19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1:33" s="166" customFormat="1" ht="46.5" customHeight="1">
      <c r="A17" s="892">
        <v>11</v>
      </c>
      <c r="B17" s="893" t="s">
        <v>795</v>
      </c>
      <c r="C17" s="894" t="s">
        <v>796</v>
      </c>
      <c r="D17" s="211" t="s">
        <v>218</v>
      </c>
      <c r="E17" s="276">
        <v>0.7</v>
      </c>
      <c r="F17" s="624">
        <v>11</v>
      </c>
      <c r="G17" s="616">
        <v>3</v>
      </c>
      <c r="H17" s="616">
        <v>4</v>
      </c>
      <c r="I17" s="616">
        <v>27</v>
      </c>
      <c r="J17" s="895">
        <f t="shared" si="0"/>
        <v>7746.9</v>
      </c>
      <c r="K17" s="617">
        <v>90</v>
      </c>
      <c r="L17" s="896">
        <v>880</v>
      </c>
      <c r="M17" s="898">
        <v>21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</row>
    <row r="18" spans="1:35" s="166" customFormat="1" ht="46.5" customHeight="1">
      <c r="A18" s="892">
        <v>12</v>
      </c>
      <c r="B18" s="893" t="s">
        <v>39</v>
      </c>
      <c r="C18" s="894" t="s">
        <v>40</v>
      </c>
      <c r="D18" s="211" t="s">
        <v>216</v>
      </c>
      <c r="E18" s="276">
        <v>0.71</v>
      </c>
      <c r="F18" s="624">
        <v>5</v>
      </c>
      <c r="G18" s="616">
        <v>3</v>
      </c>
      <c r="H18" s="616">
        <v>2</v>
      </c>
      <c r="I18" s="616">
        <v>8</v>
      </c>
      <c r="J18" s="895">
        <f t="shared" si="0"/>
        <v>7758.879999999999</v>
      </c>
      <c r="K18" s="617">
        <v>89</v>
      </c>
      <c r="L18" s="896">
        <v>866</v>
      </c>
      <c r="M18" s="898">
        <v>22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</row>
    <row r="19" spans="1:35" s="166" customFormat="1" ht="46.5" customHeight="1">
      <c r="A19" s="892">
        <v>13</v>
      </c>
      <c r="B19" s="893" t="s">
        <v>47</v>
      </c>
      <c r="C19" s="894" t="s">
        <v>656</v>
      </c>
      <c r="D19" s="211" t="s">
        <v>645</v>
      </c>
      <c r="E19" s="276">
        <v>0.71</v>
      </c>
      <c r="F19" s="615">
        <v>9</v>
      </c>
      <c r="G19" s="616">
        <v>3</v>
      </c>
      <c r="H19" s="616">
        <v>3</v>
      </c>
      <c r="I19" s="616">
        <v>54</v>
      </c>
      <c r="J19" s="895">
        <f t="shared" si="0"/>
        <v>7834.139999999999</v>
      </c>
      <c r="K19" s="617">
        <v>88</v>
      </c>
      <c r="L19" s="896">
        <v>1119</v>
      </c>
      <c r="M19" s="898">
        <v>6</v>
      </c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</row>
    <row r="20" spans="1:35" s="166" customFormat="1" ht="46.5" customHeight="1">
      <c r="A20" s="892">
        <v>14</v>
      </c>
      <c r="B20" s="893" t="s">
        <v>792</v>
      </c>
      <c r="C20" s="894" t="s">
        <v>793</v>
      </c>
      <c r="D20" s="211" t="s">
        <v>215</v>
      </c>
      <c r="E20" s="276">
        <v>0.71</v>
      </c>
      <c r="F20" s="615">
        <v>12</v>
      </c>
      <c r="G20" s="616">
        <v>3</v>
      </c>
      <c r="H20" s="616">
        <v>4</v>
      </c>
      <c r="I20" s="616">
        <v>35</v>
      </c>
      <c r="J20" s="895">
        <f t="shared" si="0"/>
        <v>7863.25</v>
      </c>
      <c r="K20" s="617">
        <v>87</v>
      </c>
      <c r="L20" s="896">
        <v>1022</v>
      </c>
      <c r="M20" s="898">
        <v>13</v>
      </c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</row>
    <row r="21" spans="1:35" s="166" customFormat="1" ht="46.5" customHeight="1">
      <c r="A21" s="892">
        <v>15</v>
      </c>
      <c r="B21" s="893" t="s">
        <v>610</v>
      </c>
      <c r="C21" s="894" t="s">
        <v>602</v>
      </c>
      <c r="D21" s="211" t="s">
        <v>611</v>
      </c>
      <c r="E21" s="276">
        <v>0.7</v>
      </c>
      <c r="F21" s="624">
        <v>21</v>
      </c>
      <c r="G21" s="616">
        <v>3</v>
      </c>
      <c r="H21" s="616">
        <v>7</v>
      </c>
      <c r="I21" s="616">
        <v>35</v>
      </c>
      <c r="J21" s="895">
        <f t="shared" si="0"/>
        <v>7878.499999999999</v>
      </c>
      <c r="K21" s="617">
        <v>86</v>
      </c>
      <c r="L21" s="896">
        <v>791</v>
      </c>
      <c r="M21" s="898">
        <v>25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</row>
    <row r="22" spans="1:35" s="166" customFormat="1" ht="46.5" customHeight="1">
      <c r="A22" s="892">
        <v>16</v>
      </c>
      <c r="B22" s="893" t="s">
        <v>581</v>
      </c>
      <c r="C22" s="894" t="s">
        <v>582</v>
      </c>
      <c r="D22" s="211" t="s">
        <v>215</v>
      </c>
      <c r="E22" s="276">
        <v>0.72</v>
      </c>
      <c r="F22" s="624">
        <v>19</v>
      </c>
      <c r="G22" s="616">
        <v>3</v>
      </c>
      <c r="H22" s="616">
        <v>6</v>
      </c>
      <c r="I22" s="616">
        <v>13</v>
      </c>
      <c r="J22" s="895">
        <f t="shared" si="0"/>
        <v>8044.5599999999995</v>
      </c>
      <c r="K22" s="617">
        <v>85</v>
      </c>
      <c r="L22" s="896">
        <v>724</v>
      </c>
      <c r="M22" s="898">
        <v>28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</row>
    <row r="23" spans="1:35" s="166" customFormat="1" ht="46.5" customHeight="1">
      <c r="A23" s="892">
        <v>17</v>
      </c>
      <c r="B23" s="893" t="s">
        <v>208</v>
      </c>
      <c r="C23" s="894" t="s">
        <v>575</v>
      </c>
      <c r="D23" s="211" t="s">
        <v>215</v>
      </c>
      <c r="E23" s="276">
        <v>0.75</v>
      </c>
      <c r="F23" s="615">
        <v>1</v>
      </c>
      <c r="G23" s="616">
        <v>3</v>
      </c>
      <c r="H23" s="616">
        <v>0</v>
      </c>
      <c r="I23" s="616">
        <v>40</v>
      </c>
      <c r="J23" s="895">
        <f t="shared" si="0"/>
        <v>8130</v>
      </c>
      <c r="K23" s="617">
        <v>84</v>
      </c>
      <c r="L23" s="896">
        <v>1196</v>
      </c>
      <c r="M23" s="898">
        <v>1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</row>
    <row r="24" spans="1:35" s="166" customFormat="1" ht="46.5" customHeight="1">
      <c r="A24" s="892">
        <v>18</v>
      </c>
      <c r="B24" s="893" t="s">
        <v>584</v>
      </c>
      <c r="C24" s="894" t="s">
        <v>585</v>
      </c>
      <c r="D24" s="211" t="s">
        <v>215</v>
      </c>
      <c r="E24" s="276">
        <v>0.75</v>
      </c>
      <c r="F24" s="615">
        <v>3</v>
      </c>
      <c r="G24" s="616">
        <v>3</v>
      </c>
      <c r="H24" s="616">
        <v>1</v>
      </c>
      <c r="I24" s="616">
        <v>44</v>
      </c>
      <c r="J24" s="895">
        <f t="shared" si="0"/>
        <v>8178</v>
      </c>
      <c r="K24" s="617">
        <v>83</v>
      </c>
      <c r="L24" s="896">
        <v>1086</v>
      </c>
      <c r="M24" s="898">
        <v>11</v>
      </c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</row>
    <row r="25" spans="1:35" s="166" customFormat="1" ht="46.5" customHeight="1">
      <c r="A25" s="892">
        <v>19</v>
      </c>
      <c r="B25" s="893" t="s">
        <v>659</v>
      </c>
      <c r="C25" s="894" t="s">
        <v>585</v>
      </c>
      <c r="D25" s="211" t="s">
        <v>218</v>
      </c>
      <c r="E25" s="328">
        <v>0.71</v>
      </c>
      <c r="F25" s="624">
        <v>26</v>
      </c>
      <c r="G25" s="616">
        <v>3</v>
      </c>
      <c r="H25" s="616">
        <v>13</v>
      </c>
      <c r="I25" s="616">
        <v>0</v>
      </c>
      <c r="J25" s="895">
        <f t="shared" si="0"/>
        <v>8221.8</v>
      </c>
      <c r="K25" s="617">
        <v>82</v>
      </c>
      <c r="L25" s="896">
        <v>717</v>
      </c>
      <c r="M25" s="898">
        <v>29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</row>
    <row r="26" spans="1:35" s="166" customFormat="1" ht="46.5" customHeight="1">
      <c r="A26" s="892">
        <v>20</v>
      </c>
      <c r="B26" s="893" t="s">
        <v>75</v>
      </c>
      <c r="C26" s="894" t="s">
        <v>76</v>
      </c>
      <c r="D26" s="211" t="s">
        <v>215</v>
      </c>
      <c r="E26" s="328">
        <v>0.69</v>
      </c>
      <c r="F26" s="624">
        <v>30</v>
      </c>
      <c r="G26" s="616">
        <v>3</v>
      </c>
      <c r="H26" s="616">
        <v>19</v>
      </c>
      <c r="I26" s="616">
        <v>15</v>
      </c>
      <c r="J26" s="895">
        <f t="shared" si="0"/>
        <v>8248.949999999999</v>
      </c>
      <c r="K26" s="617">
        <v>81</v>
      </c>
      <c r="L26" s="896">
        <v>817</v>
      </c>
      <c r="M26" s="898">
        <v>24</v>
      </c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</row>
    <row r="27" spans="1:35" s="166" customFormat="1" ht="46.5" customHeight="1">
      <c r="A27" s="892">
        <v>21</v>
      </c>
      <c r="B27" s="893" t="s">
        <v>595</v>
      </c>
      <c r="C27" s="894" t="s">
        <v>596</v>
      </c>
      <c r="D27" s="211" t="s">
        <v>216</v>
      </c>
      <c r="E27" s="276">
        <v>0.76</v>
      </c>
      <c r="F27" s="615">
        <v>2</v>
      </c>
      <c r="G27" s="616">
        <v>3</v>
      </c>
      <c r="H27" s="616">
        <v>1</v>
      </c>
      <c r="I27" s="616">
        <v>30</v>
      </c>
      <c r="J27" s="895">
        <f t="shared" si="0"/>
        <v>8276.4</v>
      </c>
      <c r="K27" s="617">
        <v>80</v>
      </c>
      <c r="L27" s="896">
        <v>1109</v>
      </c>
      <c r="M27" s="898">
        <v>8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</row>
    <row r="28" spans="1:35" s="166" customFormat="1" ht="46.5" customHeight="1">
      <c r="A28" s="892">
        <v>22</v>
      </c>
      <c r="B28" s="893" t="s">
        <v>761</v>
      </c>
      <c r="C28" s="894" t="s">
        <v>762</v>
      </c>
      <c r="D28" s="211" t="s">
        <v>220</v>
      </c>
      <c r="E28" s="276">
        <v>0.64</v>
      </c>
      <c r="F28" s="624">
        <v>31</v>
      </c>
      <c r="G28" s="616">
        <v>3</v>
      </c>
      <c r="H28" s="616">
        <v>35</v>
      </c>
      <c r="I28" s="616">
        <v>39</v>
      </c>
      <c r="J28" s="895">
        <f t="shared" si="0"/>
        <v>8280.960000000001</v>
      </c>
      <c r="K28" s="617">
        <v>79</v>
      </c>
      <c r="L28" s="896">
        <v>952</v>
      </c>
      <c r="M28" s="898">
        <v>20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</row>
    <row r="29" spans="1:35" s="166" customFormat="1" ht="46.5" customHeight="1">
      <c r="A29" s="892">
        <v>23</v>
      </c>
      <c r="B29" s="893" t="s">
        <v>463</v>
      </c>
      <c r="C29" s="894" t="s">
        <v>698</v>
      </c>
      <c r="D29" s="211" t="s">
        <v>215</v>
      </c>
      <c r="E29" s="276">
        <v>0.75</v>
      </c>
      <c r="F29" s="615">
        <v>10</v>
      </c>
      <c r="G29" s="616">
        <v>3</v>
      </c>
      <c r="H29" s="616">
        <v>4</v>
      </c>
      <c r="I29" s="616">
        <v>5</v>
      </c>
      <c r="J29" s="895">
        <f t="shared" si="0"/>
        <v>8283.75</v>
      </c>
      <c r="K29" s="617">
        <v>78</v>
      </c>
      <c r="L29" s="896">
        <v>993</v>
      </c>
      <c r="M29" s="898">
        <v>15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</row>
    <row r="30" spans="1:35" s="166" customFormat="1" ht="46.5" customHeight="1">
      <c r="A30" s="892">
        <v>24</v>
      </c>
      <c r="B30" s="893" t="s">
        <v>469</v>
      </c>
      <c r="C30" s="894" t="s">
        <v>637</v>
      </c>
      <c r="D30" s="211" t="s">
        <v>638</v>
      </c>
      <c r="E30" s="276">
        <v>0.64</v>
      </c>
      <c r="F30" s="624">
        <v>32</v>
      </c>
      <c r="G30" s="616">
        <v>3</v>
      </c>
      <c r="H30" s="616">
        <v>37</v>
      </c>
      <c r="I30" s="616">
        <v>0</v>
      </c>
      <c r="J30" s="895">
        <f t="shared" si="0"/>
        <v>8332.8</v>
      </c>
      <c r="K30" s="617">
        <v>77</v>
      </c>
      <c r="L30" s="896">
        <v>549</v>
      </c>
      <c r="M30" s="898">
        <v>34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</row>
    <row r="31" spans="1:35" s="166" customFormat="1" ht="46.5" customHeight="1">
      <c r="A31" s="892">
        <v>25</v>
      </c>
      <c r="B31" s="893" t="s">
        <v>460</v>
      </c>
      <c r="C31" s="894" t="s">
        <v>699</v>
      </c>
      <c r="D31" s="211" t="s">
        <v>215</v>
      </c>
      <c r="E31" s="276">
        <v>0.76</v>
      </c>
      <c r="F31" s="615">
        <v>7</v>
      </c>
      <c r="G31" s="616">
        <v>3</v>
      </c>
      <c r="H31" s="616">
        <v>3</v>
      </c>
      <c r="I31" s="616">
        <v>0</v>
      </c>
      <c r="J31" s="895">
        <f t="shared" si="0"/>
        <v>8344.8</v>
      </c>
      <c r="K31" s="617">
        <v>76</v>
      </c>
      <c r="L31" s="896">
        <v>1127</v>
      </c>
      <c r="M31" s="898">
        <v>3</v>
      </c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</row>
    <row r="32" spans="1:37" s="166" customFormat="1" ht="46.5" customHeight="1">
      <c r="A32" s="892">
        <v>26</v>
      </c>
      <c r="B32" s="893" t="s">
        <v>776</v>
      </c>
      <c r="C32" s="894" t="s">
        <v>585</v>
      </c>
      <c r="D32" s="211" t="s">
        <v>603</v>
      </c>
      <c r="E32" s="276">
        <v>0.75</v>
      </c>
      <c r="F32" s="615">
        <v>17</v>
      </c>
      <c r="G32" s="616">
        <v>3</v>
      </c>
      <c r="H32" s="616">
        <v>5</v>
      </c>
      <c r="I32" s="616">
        <v>28</v>
      </c>
      <c r="J32" s="895">
        <f t="shared" si="0"/>
        <v>8346</v>
      </c>
      <c r="K32" s="617">
        <v>75</v>
      </c>
      <c r="L32" s="896">
        <v>626</v>
      </c>
      <c r="M32" s="898">
        <v>30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</row>
    <row r="33" spans="1:35" s="166" customFormat="1" ht="46.5" customHeight="1">
      <c r="A33" s="892">
        <v>27</v>
      </c>
      <c r="B33" s="893" t="s">
        <v>577</v>
      </c>
      <c r="C33" s="894" t="s">
        <v>578</v>
      </c>
      <c r="D33" s="211" t="s">
        <v>579</v>
      </c>
      <c r="E33" s="276">
        <v>0.76</v>
      </c>
      <c r="F33" s="615">
        <v>8</v>
      </c>
      <c r="G33" s="616">
        <v>3</v>
      </c>
      <c r="H33" s="616">
        <v>3</v>
      </c>
      <c r="I33" s="616">
        <v>14</v>
      </c>
      <c r="J33" s="895">
        <f t="shared" si="0"/>
        <v>8355.44</v>
      </c>
      <c r="K33" s="617">
        <v>74</v>
      </c>
      <c r="L33" s="896">
        <v>1119</v>
      </c>
      <c r="M33" s="898">
        <v>7</v>
      </c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</row>
    <row r="34" spans="1:13" ht="46.5" customHeight="1">
      <c r="A34" s="892">
        <v>28</v>
      </c>
      <c r="B34" s="899" t="s">
        <v>869</v>
      </c>
      <c r="C34" s="903" t="s">
        <v>870</v>
      </c>
      <c r="D34" s="211" t="s">
        <v>215</v>
      </c>
      <c r="E34" s="276">
        <v>0.74</v>
      </c>
      <c r="F34" s="624">
        <v>24</v>
      </c>
      <c r="G34" s="616">
        <v>3</v>
      </c>
      <c r="H34" s="616">
        <v>10</v>
      </c>
      <c r="I34" s="616">
        <v>40</v>
      </c>
      <c r="J34" s="895">
        <f t="shared" si="0"/>
        <v>8465.6</v>
      </c>
      <c r="K34" s="617">
        <v>73</v>
      </c>
      <c r="L34" s="896">
        <v>979</v>
      </c>
      <c r="M34" s="898">
        <v>18</v>
      </c>
    </row>
    <row r="35" spans="1:33" s="166" customFormat="1" ht="46.5" customHeight="1">
      <c r="A35" s="892">
        <v>29</v>
      </c>
      <c r="B35" s="893" t="s">
        <v>580</v>
      </c>
      <c r="C35" s="894" t="s">
        <v>653</v>
      </c>
      <c r="D35" s="211" t="s">
        <v>603</v>
      </c>
      <c r="E35" s="276">
        <v>0.78</v>
      </c>
      <c r="F35" s="615">
        <v>4</v>
      </c>
      <c r="G35" s="616">
        <v>3</v>
      </c>
      <c r="H35" s="616">
        <v>2</v>
      </c>
      <c r="I35" s="616">
        <v>0</v>
      </c>
      <c r="J35" s="895">
        <f t="shared" si="0"/>
        <v>8517.6</v>
      </c>
      <c r="K35" s="617">
        <v>72</v>
      </c>
      <c r="L35" s="896">
        <v>594</v>
      </c>
      <c r="M35" s="898">
        <v>31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</row>
    <row r="36" spans="1:35" s="166" customFormat="1" ht="46.5" customHeight="1">
      <c r="A36" s="892">
        <v>30</v>
      </c>
      <c r="B36" s="904" t="s">
        <v>601</v>
      </c>
      <c r="C36" s="894" t="s">
        <v>602</v>
      </c>
      <c r="D36" s="905" t="s">
        <v>603</v>
      </c>
      <c r="E36" s="276">
        <v>0.73</v>
      </c>
      <c r="F36" s="624">
        <v>28</v>
      </c>
      <c r="G36" s="616">
        <v>3</v>
      </c>
      <c r="H36" s="616">
        <v>16</v>
      </c>
      <c r="I36" s="616">
        <v>26</v>
      </c>
      <c r="J36" s="895">
        <f t="shared" si="0"/>
        <v>8603.78</v>
      </c>
      <c r="K36" s="617">
        <v>71</v>
      </c>
      <c r="L36" s="896">
        <v>1001</v>
      </c>
      <c r="M36" s="898">
        <v>14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</row>
    <row r="37" spans="1:13" s="166" customFormat="1" ht="46.5" customHeight="1">
      <c r="A37" s="892">
        <v>31</v>
      </c>
      <c r="B37" s="893" t="s">
        <v>607</v>
      </c>
      <c r="C37" s="894" t="s">
        <v>770</v>
      </c>
      <c r="D37" s="211" t="s">
        <v>771</v>
      </c>
      <c r="E37" s="276">
        <v>0.8</v>
      </c>
      <c r="F37" s="615">
        <v>6</v>
      </c>
      <c r="G37" s="616">
        <v>3</v>
      </c>
      <c r="H37" s="616">
        <v>2</v>
      </c>
      <c r="I37" s="616">
        <v>21</v>
      </c>
      <c r="J37" s="895">
        <f t="shared" si="0"/>
        <v>8752.800000000001</v>
      </c>
      <c r="K37" s="617">
        <v>70</v>
      </c>
      <c r="L37" s="896">
        <v>1175</v>
      </c>
      <c r="M37" s="898">
        <v>2</v>
      </c>
    </row>
    <row r="38" spans="1:37" s="166" customFormat="1" ht="46.5" customHeight="1">
      <c r="A38" s="892">
        <v>32</v>
      </c>
      <c r="B38" s="893" t="s">
        <v>77</v>
      </c>
      <c r="C38" s="894" t="s">
        <v>78</v>
      </c>
      <c r="D38" s="211" t="s">
        <v>63</v>
      </c>
      <c r="E38" s="276">
        <v>0.78</v>
      </c>
      <c r="F38" s="615">
        <v>23</v>
      </c>
      <c r="G38" s="616">
        <v>3</v>
      </c>
      <c r="H38" s="616">
        <v>10</v>
      </c>
      <c r="I38" s="616">
        <v>22</v>
      </c>
      <c r="J38" s="895">
        <f t="shared" si="0"/>
        <v>8909.16</v>
      </c>
      <c r="K38" s="617">
        <v>69</v>
      </c>
      <c r="L38" s="901" t="s">
        <v>802</v>
      </c>
      <c r="M38" s="902" t="s">
        <v>802</v>
      </c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</row>
    <row r="39" spans="1:13" ht="46.5" customHeight="1">
      <c r="A39" s="892">
        <v>33</v>
      </c>
      <c r="B39" s="893" t="s">
        <v>1007</v>
      </c>
      <c r="C39" s="894" t="s">
        <v>648</v>
      </c>
      <c r="D39" s="211" t="s">
        <v>1008</v>
      </c>
      <c r="E39" s="276">
        <v>0.61</v>
      </c>
      <c r="F39" s="615">
        <v>33</v>
      </c>
      <c r="G39" s="616">
        <v>4</v>
      </c>
      <c r="H39" s="616">
        <v>21</v>
      </c>
      <c r="I39" s="616">
        <v>35</v>
      </c>
      <c r="J39" s="895">
        <f t="shared" si="0"/>
        <v>9573.949999999999</v>
      </c>
      <c r="K39" s="617">
        <v>68</v>
      </c>
      <c r="L39" s="896">
        <v>1090</v>
      </c>
      <c r="M39" s="898">
        <v>10</v>
      </c>
    </row>
    <row r="40" spans="1:33" s="166" customFormat="1" ht="46.5" customHeight="1">
      <c r="A40" s="892">
        <v>34</v>
      </c>
      <c r="B40" s="893" t="s">
        <v>647</v>
      </c>
      <c r="C40" s="894" t="s">
        <v>648</v>
      </c>
      <c r="D40" s="211" t="s">
        <v>64</v>
      </c>
      <c r="E40" s="328">
        <v>0.63</v>
      </c>
      <c r="F40" s="624">
        <v>35</v>
      </c>
      <c r="G40" s="616">
        <v>4</v>
      </c>
      <c r="H40" s="616">
        <v>26</v>
      </c>
      <c r="I40" s="616">
        <v>51</v>
      </c>
      <c r="J40" s="895">
        <f t="shared" si="0"/>
        <v>10086.93</v>
      </c>
      <c r="K40" s="617">
        <v>67</v>
      </c>
      <c r="L40" s="896">
        <v>984</v>
      </c>
      <c r="M40" s="898">
        <v>17</v>
      </c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</row>
    <row r="41" spans="1:33" s="166" customFormat="1" ht="46.5" customHeight="1">
      <c r="A41" s="892">
        <v>35</v>
      </c>
      <c r="B41" s="899" t="s">
        <v>1012</v>
      </c>
      <c r="C41" s="900" t="s">
        <v>696</v>
      </c>
      <c r="D41" s="211" t="s">
        <v>215</v>
      </c>
      <c r="E41" s="906">
        <v>0.7</v>
      </c>
      <c r="F41" s="907">
        <v>34</v>
      </c>
      <c r="G41" s="616">
        <v>4</v>
      </c>
      <c r="H41" s="616">
        <v>22</v>
      </c>
      <c r="I41" s="616">
        <v>31</v>
      </c>
      <c r="J41" s="895">
        <f t="shared" si="0"/>
        <v>11025.699999999999</v>
      </c>
      <c r="K41" s="617">
        <v>66</v>
      </c>
      <c r="L41" s="896">
        <v>832</v>
      </c>
      <c r="M41" s="898">
        <v>23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</row>
    <row r="42" spans="1:13" ht="46.5" customHeight="1">
      <c r="A42" s="892">
        <v>36</v>
      </c>
      <c r="B42" s="893" t="s">
        <v>634</v>
      </c>
      <c r="C42" s="894" t="s">
        <v>905</v>
      </c>
      <c r="D42" s="211" t="s">
        <v>603</v>
      </c>
      <c r="E42" s="906">
        <v>0.64</v>
      </c>
      <c r="F42" s="908"/>
      <c r="G42" s="616"/>
      <c r="H42" s="909" t="s">
        <v>604</v>
      </c>
      <c r="I42" s="616"/>
      <c r="J42" s="616"/>
      <c r="K42" s="617">
        <v>65</v>
      </c>
      <c r="L42" s="896">
        <v>991</v>
      </c>
      <c r="M42" s="898">
        <v>16</v>
      </c>
    </row>
    <row r="43" spans="1:35" s="166" customFormat="1" ht="46.5" customHeight="1">
      <c r="A43" s="892">
        <v>37</v>
      </c>
      <c r="B43" s="893" t="s">
        <v>858</v>
      </c>
      <c r="C43" s="894" t="s">
        <v>859</v>
      </c>
      <c r="D43" s="211" t="s">
        <v>218</v>
      </c>
      <c r="E43" s="910">
        <v>0.57</v>
      </c>
      <c r="F43" s="911"/>
      <c r="G43" s="616"/>
      <c r="H43" s="909" t="s">
        <v>619</v>
      </c>
      <c r="I43" s="616"/>
      <c r="J43" s="616"/>
      <c r="K43" s="617">
        <v>65</v>
      </c>
      <c r="L43" s="896">
        <v>770</v>
      </c>
      <c r="M43" s="898">
        <v>26</v>
      </c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</row>
    <row r="44" spans="1:35" s="166" customFormat="1" ht="46.5" customHeight="1">
      <c r="A44" s="892">
        <v>38</v>
      </c>
      <c r="B44" s="893" t="s">
        <v>878</v>
      </c>
      <c r="C44" s="894" t="s">
        <v>879</v>
      </c>
      <c r="D44" s="211" t="s">
        <v>623</v>
      </c>
      <c r="E44" s="910">
        <v>0.84</v>
      </c>
      <c r="F44" s="911"/>
      <c r="G44" s="616"/>
      <c r="H44" s="909" t="s">
        <v>797</v>
      </c>
      <c r="I44" s="616"/>
      <c r="J44" s="616"/>
      <c r="K44" s="617">
        <v>0</v>
      </c>
      <c r="L44" s="896">
        <v>509</v>
      </c>
      <c r="M44" s="898">
        <v>38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</row>
    <row r="45" spans="1:35" s="166" customFormat="1" ht="46.5" customHeight="1">
      <c r="A45" s="892">
        <v>39</v>
      </c>
      <c r="B45" s="893" t="s">
        <v>899</v>
      </c>
      <c r="C45" s="894" t="s">
        <v>900</v>
      </c>
      <c r="D45" s="211" t="s">
        <v>215</v>
      </c>
      <c r="E45" s="906">
        <v>0.74</v>
      </c>
      <c r="F45" s="911"/>
      <c r="G45" s="912"/>
      <c r="H45" s="909" t="s">
        <v>794</v>
      </c>
      <c r="I45" s="912"/>
      <c r="J45" s="616"/>
      <c r="K45" s="617">
        <v>0</v>
      </c>
      <c r="L45" s="913">
        <v>518</v>
      </c>
      <c r="M45" s="898">
        <v>36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</row>
    <row r="46" spans="1:33" s="166" customFormat="1" ht="46.5" customHeight="1">
      <c r="A46" s="892">
        <v>40</v>
      </c>
      <c r="B46" s="893" t="s">
        <v>651</v>
      </c>
      <c r="C46" s="894" t="s">
        <v>746</v>
      </c>
      <c r="D46" s="211" t="s">
        <v>216</v>
      </c>
      <c r="E46" s="906">
        <v>0.67</v>
      </c>
      <c r="F46" s="911"/>
      <c r="G46" s="616"/>
      <c r="H46" s="909" t="s">
        <v>787</v>
      </c>
      <c r="I46" s="616"/>
      <c r="J46" s="616"/>
      <c r="K46" s="617">
        <v>0</v>
      </c>
      <c r="L46" s="896">
        <v>564</v>
      </c>
      <c r="M46" s="898">
        <v>32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</row>
    <row r="47" spans="1:37" s="166" customFormat="1" ht="46.5" customHeight="1">
      <c r="A47" s="892">
        <v>41</v>
      </c>
      <c r="B47" s="893" t="s">
        <v>628</v>
      </c>
      <c r="C47" s="894" t="s">
        <v>759</v>
      </c>
      <c r="D47" s="211" t="s">
        <v>216</v>
      </c>
      <c r="E47" s="906">
        <v>0.63</v>
      </c>
      <c r="F47" s="911"/>
      <c r="G47" s="912"/>
      <c r="H47" s="909" t="s">
        <v>787</v>
      </c>
      <c r="I47" s="912"/>
      <c r="J47" s="616"/>
      <c r="K47" s="617">
        <v>0</v>
      </c>
      <c r="L47" s="896">
        <v>522</v>
      </c>
      <c r="M47" s="898">
        <v>35</v>
      </c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</row>
    <row r="48" spans="1:13" ht="46.5" customHeight="1" thickBot="1">
      <c r="A48" s="914">
        <v>42</v>
      </c>
      <c r="B48" s="915" t="s">
        <v>669</v>
      </c>
      <c r="C48" s="916" t="s">
        <v>951</v>
      </c>
      <c r="D48" s="917" t="s">
        <v>216</v>
      </c>
      <c r="E48" s="918">
        <v>0.63</v>
      </c>
      <c r="F48" s="919"/>
      <c r="G48" s="920"/>
      <c r="H48" s="921" t="s">
        <v>48</v>
      </c>
      <c r="I48" s="922"/>
      <c r="J48" s="922"/>
      <c r="K48" s="923">
        <v>83</v>
      </c>
      <c r="L48" s="924">
        <v>756</v>
      </c>
      <c r="M48" s="925">
        <v>27</v>
      </c>
    </row>
    <row r="49" spans="1:13" ht="36" customHeight="1" thickTop="1">
      <c r="A49" s="1560" t="s">
        <v>500</v>
      </c>
      <c r="B49" s="1561"/>
      <c r="C49" s="1562"/>
      <c r="D49" s="1543" t="s">
        <v>79</v>
      </c>
      <c r="E49" s="1544"/>
      <c r="F49" s="1544"/>
      <c r="G49" s="1544"/>
      <c r="H49" s="1544"/>
      <c r="I49" s="1544"/>
      <c r="J49" s="1544"/>
      <c r="K49" s="1544"/>
      <c r="L49" s="1544"/>
      <c r="M49" s="1545"/>
    </row>
    <row r="50" spans="1:13" ht="39" customHeight="1">
      <c r="A50" s="1557" t="s">
        <v>66</v>
      </c>
      <c r="B50" s="1558"/>
      <c r="C50" s="1559"/>
      <c r="D50" s="1548" t="s">
        <v>80</v>
      </c>
      <c r="E50" s="1549"/>
      <c r="F50" s="1549"/>
      <c r="G50" s="1549"/>
      <c r="H50" s="1549"/>
      <c r="I50" s="1546" t="s">
        <v>81</v>
      </c>
      <c r="J50" s="1546"/>
      <c r="K50" s="1546"/>
      <c r="L50" s="1546"/>
      <c r="M50" s="1547"/>
    </row>
    <row r="51" spans="1:13" ht="34.5" customHeight="1">
      <c r="A51" s="1550" t="s">
        <v>67</v>
      </c>
      <c r="B51" s="1551"/>
      <c r="C51" s="1552"/>
      <c r="D51" s="1548" t="s">
        <v>82</v>
      </c>
      <c r="E51" s="1549"/>
      <c r="F51" s="1549"/>
      <c r="G51" s="1549"/>
      <c r="H51" s="1549"/>
      <c r="I51" s="1546" t="s">
        <v>68</v>
      </c>
      <c r="J51" s="1546"/>
      <c r="K51" s="1546"/>
      <c r="L51" s="1546"/>
      <c r="M51" s="1547"/>
    </row>
    <row r="52" spans="1:13" ht="34.5" customHeight="1" thickBot="1">
      <c r="A52" s="1536" t="s">
        <v>69</v>
      </c>
      <c r="B52" s="1537"/>
      <c r="C52" s="1538"/>
      <c r="D52" s="1541" t="s">
        <v>83</v>
      </c>
      <c r="E52" s="1542"/>
      <c r="F52" s="1542"/>
      <c r="G52" s="1542"/>
      <c r="H52" s="1542"/>
      <c r="I52" s="1539" t="s">
        <v>70</v>
      </c>
      <c r="J52" s="1539"/>
      <c r="K52" s="1539"/>
      <c r="L52" s="1539"/>
      <c r="M52" s="1540"/>
    </row>
    <row r="53" ht="14.25" thickTop="1"/>
  </sheetData>
  <mergeCells count="26">
    <mergeCell ref="K4:M4"/>
    <mergeCell ref="K5:K6"/>
    <mergeCell ref="C4:J4"/>
    <mergeCell ref="G5:I5"/>
    <mergeCell ref="J5:J6"/>
    <mergeCell ref="E5:E6"/>
    <mergeCell ref="D5:D6"/>
    <mergeCell ref="B5:B6"/>
    <mergeCell ref="C5:C6"/>
    <mergeCell ref="F5:F6"/>
    <mergeCell ref="A50:C50"/>
    <mergeCell ref="A49:C49"/>
    <mergeCell ref="L5:M5"/>
    <mergeCell ref="A52:C52"/>
    <mergeCell ref="I52:M52"/>
    <mergeCell ref="D52:H52"/>
    <mergeCell ref="D49:M49"/>
    <mergeCell ref="I50:M50"/>
    <mergeCell ref="I51:M51"/>
    <mergeCell ref="D51:H51"/>
    <mergeCell ref="A51:C51"/>
    <mergeCell ref="D50:H50"/>
    <mergeCell ref="C2:J3"/>
    <mergeCell ref="B2:B3"/>
    <mergeCell ref="K2:M2"/>
    <mergeCell ref="K3:M3"/>
  </mergeCells>
  <printOptions horizontalCentered="1" verticalCentered="1"/>
  <pageMargins left="0.1968503937007874" right="0" top="0" bottom="0" header="0" footer="0"/>
  <pageSetup fitToHeight="10" orientation="portrait" paperSize="9" scale="3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T46"/>
  <sheetViews>
    <sheetView view="pageBreakPreview" zoomScale="45" zoomScaleNormal="75" zoomScaleSheetLayoutView="45" workbookViewId="0" topLeftCell="A1">
      <selection activeCell="A2" sqref="A2"/>
    </sheetView>
  </sheetViews>
  <sheetFormatPr defaultColWidth="9.00390625" defaultRowHeight="13.5"/>
  <cols>
    <col min="1" max="1" width="13.625" style="1" customWidth="1"/>
    <col min="2" max="2" width="48.25390625" style="1" customWidth="1"/>
    <col min="3" max="3" width="22.125" style="1" customWidth="1"/>
    <col min="4" max="4" width="18.125" style="1" customWidth="1"/>
    <col min="5" max="5" width="16.625" style="1" customWidth="1"/>
    <col min="6" max="6" width="22.625" style="1" customWidth="1"/>
    <col min="7" max="7" width="21.375" style="1" customWidth="1"/>
    <col min="8" max="8" width="36.625" style="1" customWidth="1"/>
    <col min="9" max="9" width="35.375" style="1" customWidth="1"/>
    <col min="10" max="10" width="37.875" style="1" customWidth="1"/>
    <col min="11" max="16384" width="9.00390625" style="1" customWidth="1"/>
  </cols>
  <sheetData>
    <row r="1" spans="2:9" ht="13.5" customHeight="1" thickBot="1">
      <c r="B1" s="164"/>
      <c r="C1" s="1584"/>
      <c r="D1" s="1584"/>
      <c r="E1" s="1584"/>
      <c r="F1" s="1584"/>
      <c r="G1" s="1584"/>
      <c r="H1" s="1584"/>
      <c r="I1" s="1585"/>
    </row>
    <row r="2" spans="1:10" ht="42.75" customHeight="1" thickTop="1">
      <c r="A2" s="873"/>
      <c r="B2" s="1579" t="s">
        <v>556</v>
      </c>
      <c r="C2" s="1586" t="s">
        <v>201</v>
      </c>
      <c r="D2" s="1587"/>
      <c r="E2" s="1587"/>
      <c r="F2" s="1587"/>
      <c r="G2" s="1587"/>
      <c r="H2" s="1587"/>
      <c r="I2" s="1594" t="s">
        <v>202</v>
      </c>
      <c r="J2" s="1595"/>
    </row>
    <row r="3" spans="1:10" s="166" customFormat="1" ht="39.75" customHeight="1" thickBot="1">
      <c r="A3" s="471"/>
      <c r="B3" s="1579"/>
      <c r="C3" s="1588"/>
      <c r="D3" s="1589"/>
      <c r="E3" s="1589"/>
      <c r="F3" s="1589"/>
      <c r="G3" s="1589"/>
      <c r="H3" s="1589"/>
      <c r="I3" s="1591" t="s">
        <v>195</v>
      </c>
      <c r="J3" s="1592"/>
    </row>
    <row r="4" spans="1:10" s="166" customFormat="1" ht="37.5" customHeight="1" thickBot="1" thickTop="1">
      <c r="A4" s="877"/>
      <c r="B4" s="877"/>
      <c r="C4" s="1590" t="s">
        <v>196</v>
      </c>
      <c r="D4" s="1590"/>
      <c r="E4" s="1590"/>
      <c r="F4" s="1590"/>
      <c r="G4" s="1590"/>
      <c r="H4" s="1590"/>
      <c r="I4" s="1593" t="s">
        <v>197</v>
      </c>
      <c r="J4" s="1593"/>
    </row>
    <row r="5" spans="1:10" s="166" customFormat="1" ht="42" customHeight="1" thickTop="1">
      <c r="A5" s="1134" t="s">
        <v>560</v>
      </c>
      <c r="B5" s="1580" t="s">
        <v>492</v>
      </c>
      <c r="C5" s="1350" t="s">
        <v>493</v>
      </c>
      <c r="D5" s="1350" t="s">
        <v>562</v>
      </c>
      <c r="E5" s="1351" t="s">
        <v>563</v>
      </c>
      <c r="F5" s="1135" t="s">
        <v>980</v>
      </c>
      <c r="G5" s="1582" t="s">
        <v>59</v>
      </c>
      <c r="H5" s="1051" t="s">
        <v>981</v>
      </c>
      <c r="I5" s="1050" t="s">
        <v>680</v>
      </c>
      <c r="J5" s="1136" t="s">
        <v>983</v>
      </c>
    </row>
    <row r="6" spans="1:10" s="166" customFormat="1" ht="39" customHeight="1" thickBot="1">
      <c r="A6" s="1137" t="s">
        <v>468</v>
      </c>
      <c r="B6" s="1581"/>
      <c r="C6" s="1205"/>
      <c r="D6" s="1205"/>
      <c r="E6" s="1207"/>
      <c r="F6" s="1138" t="s">
        <v>985</v>
      </c>
      <c r="G6" s="1583"/>
      <c r="H6" s="1139" t="s">
        <v>169</v>
      </c>
      <c r="I6" s="1139" t="s">
        <v>169</v>
      </c>
      <c r="J6" s="1140" t="s">
        <v>169</v>
      </c>
    </row>
    <row r="7" spans="1:44" s="166" customFormat="1" ht="55.5" customHeight="1">
      <c r="A7" s="1141">
        <v>1</v>
      </c>
      <c r="B7" s="1142" t="s">
        <v>688</v>
      </c>
      <c r="C7" s="1143" t="s">
        <v>689</v>
      </c>
      <c r="D7" s="1144" t="s">
        <v>215</v>
      </c>
      <c r="E7" s="1145">
        <v>0.69</v>
      </c>
      <c r="F7" s="1146">
        <v>0.46597222222222223</v>
      </c>
      <c r="G7" s="1147">
        <v>1</v>
      </c>
      <c r="H7" s="1148">
        <v>0.5715856481481482</v>
      </c>
      <c r="I7" s="1148">
        <f aca="true" t="shared" si="0" ref="I7:I31">H7-F7</f>
        <v>0.10561342592592593</v>
      </c>
      <c r="J7" s="1149">
        <f aca="true" t="shared" si="1" ref="J7:J20">I7*E7</f>
        <v>0.07287326388888889</v>
      </c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4"/>
      <c r="AR7" s="194"/>
    </row>
    <row r="8" spans="1:44" s="166" customFormat="1" ht="55.5" customHeight="1">
      <c r="A8" s="1150">
        <v>2</v>
      </c>
      <c r="B8" s="1151" t="s">
        <v>941</v>
      </c>
      <c r="C8" s="1152" t="s">
        <v>746</v>
      </c>
      <c r="D8" s="1153" t="s">
        <v>215</v>
      </c>
      <c r="E8" s="1154">
        <v>0.63</v>
      </c>
      <c r="F8" s="1155">
        <v>0.4611111111111111</v>
      </c>
      <c r="G8" s="1159">
        <v>11</v>
      </c>
      <c r="H8" s="1160">
        <v>0.5768865740740741</v>
      </c>
      <c r="I8" s="1160">
        <f t="shared" si="0"/>
        <v>0.11577546296296298</v>
      </c>
      <c r="J8" s="1161">
        <f t="shared" si="1"/>
        <v>0.07293854166666668</v>
      </c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</row>
    <row r="9" spans="1:42" s="166" customFormat="1" ht="55.5" customHeight="1">
      <c r="A9" s="1150">
        <v>3</v>
      </c>
      <c r="B9" s="1151" t="s">
        <v>730</v>
      </c>
      <c r="C9" s="1162" t="s">
        <v>731</v>
      </c>
      <c r="D9" s="1153" t="s">
        <v>215</v>
      </c>
      <c r="E9" s="1154">
        <v>0.65</v>
      </c>
      <c r="F9" s="1155">
        <v>0.4625</v>
      </c>
      <c r="G9" s="1163">
        <v>8</v>
      </c>
      <c r="H9" s="1160">
        <v>0.5764351851851852</v>
      </c>
      <c r="I9" s="1160">
        <f t="shared" si="0"/>
        <v>0.1139351851851852</v>
      </c>
      <c r="J9" s="1161">
        <f t="shared" si="1"/>
        <v>0.07405787037037039</v>
      </c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</row>
    <row r="10" spans="1:10" ht="55.5" customHeight="1">
      <c r="A10" s="1150">
        <v>4</v>
      </c>
      <c r="B10" s="1151" t="s">
        <v>634</v>
      </c>
      <c r="C10" s="1162" t="s">
        <v>905</v>
      </c>
      <c r="D10" s="1153" t="s">
        <v>603</v>
      </c>
      <c r="E10" s="1154">
        <v>0.64</v>
      </c>
      <c r="F10" s="1155">
        <v>0.4618055555555556</v>
      </c>
      <c r="G10" s="1159">
        <v>15</v>
      </c>
      <c r="H10" s="1160">
        <v>0.5784837962962963</v>
      </c>
      <c r="I10" s="1160">
        <f t="shared" si="0"/>
        <v>0.11667824074074074</v>
      </c>
      <c r="J10" s="1161">
        <f t="shared" si="1"/>
        <v>0.07467407407407407</v>
      </c>
    </row>
    <row r="11" spans="1:42" s="166" customFormat="1" ht="55.5" customHeight="1">
      <c r="A11" s="1150">
        <v>5</v>
      </c>
      <c r="B11" s="1151" t="s">
        <v>651</v>
      </c>
      <c r="C11" s="1162" t="s">
        <v>746</v>
      </c>
      <c r="D11" s="1153" t="s">
        <v>216</v>
      </c>
      <c r="E11" s="1154">
        <v>0.67</v>
      </c>
      <c r="F11" s="1155">
        <v>0.46388888888888885</v>
      </c>
      <c r="G11" s="1163">
        <v>7</v>
      </c>
      <c r="H11" s="1160">
        <v>0.5763657407407408</v>
      </c>
      <c r="I11" s="1160">
        <f t="shared" si="0"/>
        <v>0.11247685185185191</v>
      </c>
      <c r="J11" s="1161">
        <f t="shared" si="1"/>
        <v>0.07535949074074079</v>
      </c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</row>
    <row r="12" spans="1:10" ht="55.5" customHeight="1">
      <c r="A12" s="1150">
        <v>6</v>
      </c>
      <c r="B12" s="1151" t="s">
        <v>1007</v>
      </c>
      <c r="C12" s="1162" t="s">
        <v>648</v>
      </c>
      <c r="D12" s="1153" t="s">
        <v>1008</v>
      </c>
      <c r="E12" s="1154">
        <v>0.61</v>
      </c>
      <c r="F12" s="1155">
        <v>0.4590277777777778</v>
      </c>
      <c r="G12" s="1159">
        <v>20</v>
      </c>
      <c r="H12" s="1160">
        <v>0.5828935185185186</v>
      </c>
      <c r="I12" s="1160">
        <f t="shared" si="0"/>
        <v>0.12386574074074075</v>
      </c>
      <c r="J12" s="1161">
        <f t="shared" si="1"/>
        <v>0.07555810185185186</v>
      </c>
    </row>
    <row r="13" spans="1:42" s="166" customFormat="1" ht="55.5" customHeight="1">
      <c r="A13" s="1150">
        <v>7</v>
      </c>
      <c r="B13" s="1151" t="s">
        <v>647</v>
      </c>
      <c r="C13" s="1162" t="s">
        <v>648</v>
      </c>
      <c r="D13" s="1153" t="s">
        <v>64</v>
      </c>
      <c r="E13" s="1164">
        <v>0.63</v>
      </c>
      <c r="F13" s="1155">
        <v>0.4611111111111111</v>
      </c>
      <c r="G13" s="1163">
        <v>17</v>
      </c>
      <c r="H13" s="1160">
        <v>0.5819212962962963</v>
      </c>
      <c r="I13" s="1160">
        <f t="shared" si="0"/>
        <v>0.12081018518518521</v>
      </c>
      <c r="J13" s="1161">
        <f t="shared" si="1"/>
        <v>0.07611041666666668</v>
      </c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</row>
    <row r="14" spans="1:44" s="166" customFormat="1" ht="55.5" customHeight="1">
      <c r="A14" s="1150">
        <v>8</v>
      </c>
      <c r="B14" s="1151" t="s">
        <v>462</v>
      </c>
      <c r="C14" s="1162" t="s">
        <v>698</v>
      </c>
      <c r="D14" s="1153" t="s">
        <v>215</v>
      </c>
      <c r="E14" s="1154">
        <v>0.75</v>
      </c>
      <c r="F14" s="1155">
        <v>0.4708333333333334</v>
      </c>
      <c r="G14" s="1159">
        <v>2</v>
      </c>
      <c r="H14" s="1160">
        <v>0.5729861111111111</v>
      </c>
      <c r="I14" s="1160">
        <f t="shared" si="0"/>
        <v>0.1021527777777777</v>
      </c>
      <c r="J14" s="1161">
        <f t="shared" si="1"/>
        <v>0.07661458333333328</v>
      </c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4"/>
    </row>
    <row r="15" spans="1:44" s="166" customFormat="1" ht="55.5" customHeight="1">
      <c r="A15" s="1150">
        <v>9</v>
      </c>
      <c r="B15" s="1151" t="s">
        <v>605</v>
      </c>
      <c r="C15" s="1162" t="s">
        <v>606</v>
      </c>
      <c r="D15" s="1153" t="s">
        <v>215</v>
      </c>
      <c r="E15" s="1154">
        <v>0.71</v>
      </c>
      <c r="F15" s="1155">
        <v>0.4673611111111111</v>
      </c>
      <c r="G15" s="1159">
        <v>6</v>
      </c>
      <c r="H15" s="1160">
        <v>0.5759490740740741</v>
      </c>
      <c r="I15" s="1160">
        <f t="shared" si="0"/>
        <v>0.10858796296296302</v>
      </c>
      <c r="J15" s="1161">
        <f t="shared" si="1"/>
        <v>0.07709745370370374</v>
      </c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</row>
    <row r="16" spans="1:44" s="166" customFormat="1" ht="55.5" customHeight="1">
      <c r="A16" s="1150">
        <v>10</v>
      </c>
      <c r="B16" s="1151" t="s">
        <v>735</v>
      </c>
      <c r="C16" s="1162" t="s">
        <v>736</v>
      </c>
      <c r="D16" s="1153" t="s">
        <v>215</v>
      </c>
      <c r="E16" s="1154">
        <v>0.74</v>
      </c>
      <c r="F16" s="1155">
        <v>0.4701388888888889</v>
      </c>
      <c r="G16" s="1163">
        <v>4</v>
      </c>
      <c r="H16" s="1160">
        <v>0.5746527777777778</v>
      </c>
      <c r="I16" s="1160">
        <f t="shared" si="0"/>
        <v>0.1045138888888889</v>
      </c>
      <c r="J16" s="1161">
        <f t="shared" si="1"/>
        <v>0.07734027777777779</v>
      </c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</row>
    <row r="17" spans="1:44" s="166" customFormat="1" ht="55.5" customHeight="1">
      <c r="A17" s="1150">
        <v>11</v>
      </c>
      <c r="B17" s="1151" t="s">
        <v>608</v>
      </c>
      <c r="C17" s="1162" t="s">
        <v>609</v>
      </c>
      <c r="D17" s="1153" t="s">
        <v>603</v>
      </c>
      <c r="E17" s="1154">
        <v>0.71</v>
      </c>
      <c r="F17" s="1155">
        <v>0.4673611111111111</v>
      </c>
      <c r="G17" s="1159">
        <v>9</v>
      </c>
      <c r="H17" s="1160">
        <v>0.5765046296296296</v>
      </c>
      <c r="I17" s="1160">
        <f t="shared" si="0"/>
        <v>0.10914351851851845</v>
      </c>
      <c r="J17" s="1161">
        <f t="shared" si="1"/>
        <v>0.0774918981481481</v>
      </c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</row>
    <row r="18" spans="1:10" s="166" customFormat="1" ht="55.5" customHeight="1">
      <c r="A18" s="1150">
        <v>12</v>
      </c>
      <c r="B18" s="1151" t="s">
        <v>607</v>
      </c>
      <c r="C18" s="1162" t="s">
        <v>770</v>
      </c>
      <c r="D18" s="1153" t="s">
        <v>771</v>
      </c>
      <c r="E18" s="1154">
        <v>0.8</v>
      </c>
      <c r="F18" s="1155">
        <v>0.475</v>
      </c>
      <c r="G18" s="1159">
        <v>3</v>
      </c>
      <c r="H18" s="1160">
        <v>0.5733796296296296</v>
      </c>
      <c r="I18" s="1160">
        <f t="shared" si="0"/>
        <v>0.09837962962962965</v>
      </c>
      <c r="J18" s="1161">
        <f t="shared" si="1"/>
        <v>0.07870370370370372</v>
      </c>
    </row>
    <row r="19" spans="1:44" s="166" customFormat="1" ht="55.5" customHeight="1">
      <c r="A19" s="1150">
        <v>13</v>
      </c>
      <c r="B19" s="1151" t="s">
        <v>595</v>
      </c>
      <c r="C19" s="1162" t="s">
        <v>596</v>
      </c>
      <c r="D19" s="1153" t="s">
        <v>216</v>
      </c>
      <c r="E19" s="1154">
        <v>0.76</v>
      </c>
      <c r="F19" s="1155">
        <v>0.47152777777777777</v>
      </c>
      <c r="G19" s="1159">
        <v>5</v>
      </c>
      <c r="H19" s="1160">
        <v>0.5753356481481481</v>
      </c>
      <c r="I19" s="1160">
        <f t="shared" si="0"/>
        <v>0.10380787037037031</v>
      </c>
      <c r="J19" s="1161">
        <f t="shared" si="1"/>
        <v>0.07889398148148144</v>
      </c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</row>
    <row r="20" spans="1:44" s="166" customFormat="1" ht="55.5" customHeight="1">
      <c r="A20" s="1150">
        <v>14</v>
      </c>
      <c r="B20" s="1151" t="s">
        <v>646</v>
      </c>
      <c r="C20" s="1162" t="s">
        <v>947</v>
      </c>
      <c r="D20" s="1153" t="s">
        <v>215</v>
      </c>
      <c r="E20" s="1154">
        <v>0.75</v>
      </c>
      <c r="F20" s="1155">
        <v>0.4708333333333334</v>
      </c>
      <c r="G20" s="1159">
        <v>10</v>
      </c>
      <c r="H20" s="1160">
        <v>0.5765277777777778</v>
      </c>
      <c r="I20" s="1160">
        <f t="shared" si="0"/>
        <v>0.10569444444444437</v>
      </c>
      <c r="J20" s="1161">
        <f t="shared" si="1"/>
        <v>0.07927083333333328</v>
      </c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</row>
    <row r="21" spans="1:10" ht="55.5" customHeight="1">
      <c r="A21" s="1150">
        <v>15</v>
      </c>
      <c r="B21" s="1151" t="s">
        <v>738</v>
      </c>
      <c r="C21" s="1162" t="s">
        <v>633</v>
      </c>
      <c r="D21" s="1153" t="s">
        <v>218</v>
      </c>
      <c r="E21" s="1154">
        <v>0.67</v>
      </c>
      <c r="F21" s="1155">
        <v>0.46388888888888885</v>
      </c>
      <c r="G21" s="1159">
        <v>19</v>
      </c>
      <c r="H21" s="1160">
        <v>0.5826273148148148</v>
      </c>
      <c r="I21" s="1160">
        <f t="shared" si="0"/>
        <v>0.11873842592592593</v>
      </c>
      <c r="J21" s="1165" t="s">
        <v>203</v>
      </c>
    </row>
    <row r="22" spans="1:44" s="166" customFormat="1" ht="55.5" customHeight="1">
      <c r="A22" s="1150">
        <v>16</v>
      </c>
      <c r="B22" s="1151" t="s">
        <v>37</v>
      </c>
      <c r="C22" s="1162" t="s">
        <v>884</v>
      </c>
      <c r="D22" s="1153" t="s">
        <v>623</v>
      </c>
      <c r="E22" s="1154">
        <v>0.73</v>
      </c>
      <c r="F22" s="1155">
        <v>0.4694444444444445</v>
      </c>
      <c r="G22" s="1163">
        <v>14</v>
      </c>
      <c r="H22" s="1160">
        <v>0.5784259259259259</v>
      </c>
      <c r="I22" s="1160">
        <f t="shared" si="0"/>
        <v>0.1089814814814814</v>
      </c>
      <c r="J22" s="1165" t="s">
        <v>204</v>
      </c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</row>
    <row r="23" spans="1:44" s="166" customFormat="1" ht="55.5" customHeight="1">
      <c r="A23" s="1150">
        <v>17</v>
      </c>
      <c r="B23" s="1151" t="s">
        <v>1000</v>
      </c>
      <c r="C23" s="1162" t="s">
        <v>1001</v>
      </c>
      <c r="D23" s="1153" t="s">
        <v>215</v>
      </c>
      <c r="E23" s="1154">
        <v>0.72</v>
      </c>
      <c r="F23" s="1155">
        <v>0.4680555555555555</v>
      </c>
      <c r="G23" s="1163">
        <v>16</v>
      </c>
      <c r="H23" s="1160">
        <v>0.5787037037037037</v>
      </c>
      <c r="I23" s="1160">
        <f t="shared" si="0"/>
        <v>0.11064814814814822</v>
      </c>
      <c r="J23" s="1161">
        <f aca="true" t="shared" si="2" ref="J23:J31">I23*E23</f>
        <v>0.07966666666666672</v>
      </c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</row>
    <row r="24" spans="1:44" s="166" customFormat="1" ht="55.5" customHeight="1">
      <c r="A24" s="1150">
        <v>18</v>
      </c>
      <c r="B24" s="1151" t="s">
        <v>649</v>
      </c>
      <c r="C24" s="1162" t="s">
        <v>779</v>
      </c>
      <c r="D24" s="1153" t="s">
        <v>215</v>
      </c>
      <c r="E24" s="1154">
        <v>0.76</v>
      </c>
      <c r="F24" s="1155">
        <v>0.47152777777777777</v>
      </c>
      <c r="G24" s="1159">
        <v>13</v>
      </c>
      <c r="H24" s="1160">
        <v>0.5775347222222222</v>
      </c>
      <c r="I24" s="1160">
        <f t="shared" si="0"/>
        <v>0.10600694444444447</v>
      </c>
      <c r="J24" s="1161">
        <f t="shared" si="2"/>
        <v>0.0805652777777778</v>
      </c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</row>
    <row r="25" spans="1:42" s="166" customFormat="1" ht="55.5" customHeight="1">
      <c r="A25" s="1150">
        <v>19</v>
      </c>
      <c r="B25" s="1151" t="s">
        <v>580</v>
      </c>
      <c r="C25" s="1162" t="s">
        <v>653</v>
      </c>
      <c r="D25" s="1153" t="s">
        <v>603</v>
      </c>
      <c r="E25" s="1154">
        <v>0.78</v>
      </c>
      <c r="F25" s="1155">
        <v>0.47361111111111115</v>
      </c>
      <c r="G25" s="1159">
        <v>12</v>
      </c>
      <c r="H25" s="1160">
        <v>0.5769328703703703</v>
      </c>
      <c r="I25" s="1160">
        <f t="shared" si="0"/>
        <v>0.10332175925925918</v>
      </c>
      <c r="J25" s="1161">
        <f t="shared" si="2"/>
        <v>0.08059097222222217</v>
      </c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</row>
    <row r="26" spans="1:42" s="166" customFormat="1" ht="55.5" customHeight="1">
      <c r="A26" s="1150">
        <v>20</v>
      </c>
      <c r="B26" s="1166" t="s">
        <v>658</v>
      </c>
      <c r="C26" s="1152" t="s">
        <v>609</v>
      </c>
      <c r="D26" s="1153" t="s">
        <v>215</v>
      </c>
      <c r="E26" s="1154">
        <v>0.7</v>
      </c>
      <c r="F26" s="1155">
        <v>0.4666666666666666</v>
      </c>
      <c r="G26" s="1159">
        <v>18</v>
      </c>
      <c r="H26" s="1160">
        <v>0.5819328703703703</v>
      </c>
      <c r="I26" s="1160">
        <f t="shared" si="0"/>
        <v>0.11526620370370372</v>
      </c>
      <c r="J26" s="1161">
        <f t="shared" si="2"/>
        <v>0.0806863425925926</v>
      </c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  <c r="AP26" s="194"/>
    </row>
    <row r="27" spans="1:44" s="166" customFormat="1" ht="55.5" customHeight="1">
      <c r="A27" s="1150">
        <v>21</v>
      </c>
      <c r="B27" s="1151" t="s">
        <v>600</v>
      </c>
      <c r="C27" s="1162" t="s">
        <v>868</v>
      </c>
      <c r="D27" s="1153" t="s">
        <v>215</v>
      </c>
      <c r="E27" s="1154">
        <v>0.65</v>
      </c>
      <c r="F27" s="1155">
        <v>0.4625</v>
      </c>
      <c r="G27" s="1159">
        <v>23</v>
      </c>
      <c r="H27" s="1160">
        <v>0.5866782407407407</v>
      </c>
      <c r="I27" s="1160">
        <f t="shared" si="0"/>
        <v>0.12417824074074069</v>
      </c>
      <c r="J27" s="1161">
        <f t="shared" si="2"/>
        <v>0.08071585648148145</v>
      </c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</row>
    <row r="28" spans="1:44" s="166" customFormat="1" ht="55.5" customHeight="1">
      <c r="A28" s="1150">
        <v>22</v>
      </c>
      <c r="B28" s="1151" t="s">
        <v>583</v>
      </c>
      <c r="C28" s="1162" t="s">
        <v>635</v>
      </c>
      <c r="D28" s="1153" t="s">
        <v>220</v>
      </c>
      <c r="E28" s="1154">
        <v>0.64</v>
      </c>
      <c r="F28" s="1155">
        <v>0.4618055555555556</v>
      </c>
      <c r="G28" s="1163">
        <v>25</v>
      </c>
      <c r="H28" s="1160">
        <v>0.5909837962962963</v>
      </c>
      <c r="I28" s="1160">
        <f t="shared" si="0"/>
        <v>0.1291782407407407</v>
      </c>
      <c r="J28" s="1161">
        <f t="shared" si="2"/>
        <v>0.08267407407407404</v>
      </c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</row>
    <row r="29" spans="1:44" s="166" customFormat="1" ht="55.5" customHeight="1">
      <c r="A29" s="1150">
        <v>23</v>
      </c>
      <c r="B29" s="1151" t="s">
        <v>62</v>
      </c>
      <c r="C29" s="1162" t="s">
        <v>697</v>
      </c>
      <c r="D29" s="1153" t="s">
        <v>205</v>
      </c>
      <c r="E29" s="1154">
        <v>0.7</v>
      </c>
      <c r="F29" s="1155">
        <v>0.4666666666666666</v>
      </c>
      <c r="G29" s="1163">
        <v>22</v>
      </c>
      <c r="H29" s="1160">
        <v>0.5859027777777778</v>
      </c>
      <c r="I29" s="1160">
        <f t="shared" si="0"/>
        <v>0.11923611111111115</v>
      </c>
      <c r="J29" s="1161">
        <f t="shared" si="2"/>
        <v>0.0834652777777778</v>
      </c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</row>
    <row r="30" spans="1:46" s="166" customFormat="1" ht="55.5" customHeight="1">
      <c r="A30" s="1150">
        <v>24</v>
      </c>
      <c r="B30" s="1151" t="s">
        <v>1088</v>
      </c>
      <c r="C30" s="1152" t="s">
        <v>198</v>
      </c>
      <c r="D30" s="1153" t="s">
        <v>215</v>
      </c>
      <c r="E30" s="1167">
        <v>0.68</v>
      </c>
      <c r="F30" s="1155">
        <v>0.46527777777777773</v>
      </c>
      <c r="G30" s="1159">
        <v>24</v>
      </c>
      <c r="H30" s="1160">
        <v>0.5884490740740741</v>
      </c>
      <c r="I30" s="1160">
        <f t="shared" si="0"/>
        <v>0.12317129629629636</v>
      </c>
      <c r="J30" s="1161">
        <f t="shared" si="2"/>
        <v>0.08375648148148153</v>
      </c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</row>
    <row r="31" spans="1:44" s="166" customFormat="1" ht="55.5" customHeight="1">
      <c r="A31" s="1150">
        <v>25</v>
      </c>
      <c r="B31" s="1151" t="s">
        <v>577</v>
      </c>
      <c r="C31" s="1162" t="s">
        <v>578</v>
      </c>
      <c r="D31" s="1153" t="s">
        <v>579</v>
      </c>
      <c r="E31" s="1154">
        <v>0.76</v>
      </c>
      <c r="F31" s="1155">
        <v>0.47152777777777777</v>
      </c>
      <c r="G31" s="1159">
        <v>21</v>
      </c>
      <c r="H31" s="1160">
        <v>0.5832407407407407</v>
      </c>
      <c r="I31" s="1160">
        <f t="shared" si="0"/>
        <v>0.11171296296296296</v>
      </c>
      <c r="J31" s="1161">
        <f t="shared" si="2"/>
        <v>0.08490185185185185</v>
      </c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</row>
    <row r="32" spans="1:44" s="166" customFormat="1" ht="55.5" customHeight="1">
      <c r="A32" s="1150">
        <v>26</v>
      </c>
      <c r="B32" s="1151" t="s">
        <v>858</v>
      </c>
      <c r="C32" s="1162" t="s">
        <v>859</v>
      </c>
      <c r="D32" s="1153" t="s">
        <v>218</v>
      </c>
      <c r="E32" s="1164">
        <v>0.57</v>
      </c>
      <c r="F32" s="1155">
        <v>0.45555555555555555</v>
      </c>
      <c r="G32" s="1163"/>
      <c r="H32" s="1160" t="s">
        <v>797</v>
      </c>
      <c r="I32" s="1160"/>
      <c r="J32" s="1161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</row>
    <row r="33" spans="1:46" s="166" customFormat="1" ht="55.5" customHeight="1">
      <c r="A33" s="1150">
        <v>27</v>
      </c>
      <c r="B33" s="1151" t="s">
        <v>1030</v>
      </c>
      <c r="C33" s="1162" t="s">
        <v>1031</v>
      </c>
      <c r="D33" s="1153" t="s">
        <v>216</v>
      </c>
      <c r="E33" s="1154">
        <v>0.63</v>
      </c>
      <c r="F33" s="1155">
        <v>0.4611111111111111</v>
      </c>
      <c r="G33" s="1163"/>
      <c r="H33" s="1160" t="s">
        <v>787</v>
      </c>
      <c r="I33" s="1160"/>
      <c r="J33" s="1161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  <c r="AT33" s="194"/>
    </row>
    <row r="34" spans="1:10" ht="55.5" customHeight="1">
      <c r="A34" s="1150">
        <v>28</v>
      </c>
      <c r="B34" s="1151" t="s">
        <v>669</v>
      </c>
      <c r="C34" s="1162" t="s">
        <v>951</v>
      </c>
      <c r="D34" s="1153" t="s">
        <v>216</v>
      </c>
      <c r="E34" s="1164">
        <v>0.63</v>
      </c>
      <c r="F34" s="1155">
        <v>0.4611111111111111</v>
      </c>
      <c r="G34" s="1163"/>
      <c r="H34" s="1160" t="s">
        <v>787</v>
      </c>
      <c r="I34" s="1160"/>
      <c r="J34" s="1161"/>
    </row>
    <row r="35" spans="1:44" s="166" customFormat="1" ht="55.5" customHeight="1">
      <c r="A35" s="1150">
        <v>29</v>
      </c>
      <c r="B35" s="1151" t="s">
        <v>469</v>
      </c>
      <c r="C35" s="1162" t="s">
        <v>637</v>
      </c>
      <c r="D35" s="1153" t="s">
        <v>638</v>
      </c>
      <c r="E35" s="1154">
        <v>0.64</v>
      </c>
      <c r="F35" s="1155">
        <v>0.4618055555555556</v>
      </c>
      <c r="G35" s="1163"/>
      <c r="H35" s="1160" t="s">
        <v>843</v>
      </c>
      <c r="I35" s="1160"/>
      <c r="J35" s="1161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</row>
    <row r="36" spans="1:10" ht="55.5" customHeight="1">
      <c r="A36" s="1150">
        <v>30</v>
      </c>
      <c r="B36" s="1151" t="s">
        <v>61</v>
      </c>
      <c r="C36" s="1162" t="s">
        <v>701</v>
      </c>
      <c r="D36" s="1153" t="s">
        <v>1077</v>
      </c>
      <c r="E36" s="1154">
        <v>0.64</v>
      </c>
      <c r="F36" s="1155">
        <v>0.4618055555555556</v>
      </c>
      <c r="G36" s="1163"/>
      <c r="H36" s="1160" t="s">
        <v>843</v>
      </c>
      <c r="I36" s="1160"/>
      <c r="J36" s="1161"/>
    </row>
    <row r="37" spans="1:42" s="166" customFormat="1" ht="55.5" customHeight="1">
      <c r="A37" s="1150">
        <v>31</v>
      </c>
      <c r="B37" s="1151" t="s">
        <v>684</v>
      </c>
      <c r="C37" s="1162" t="s">
        <v>685</v>
      </c>
      <c r="D37" s="1153" t="s">
        <v>765</v>
      </c>
      <c r="E37" s="1164">
        <v>0.67</v>
      </c>
      <c r="F37" s="1155">
        <v>0.46388888888888885</v>
      </c>
      <c r="G37" s="1163"/>
      <c r="H37" s="1160" t="s">
        <v>843</v>
      </c>
      <c r="I37" s="1160"/>
      <c r="J37" s="1161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</row>
    <row r="38" spans="1:44" s="166" customFormat="1" ht="55.5" customHeight="1">
      <c r="A38" s="1150">
        <v>32</v>
      </c>
      <c r="B38" s="1151" t="s">
        <v>612</v>
      </c>
      <c r="C38" s="1162" t="s">
        <v>613</v>
      </c>
      <c r="D38" s="1153" t="s">
        <v>614</v>
      </c>
      <c r="E38" s="1167">
        <v>0.68</v>
      </c>
      <c r="F38" s="1155">
        <v>0.46527777777777773</v>
      </c>
      <c r="G38" s="1159"/>
      <c r="H38" s="1160" t="s">
        <v>843</v>
      </c>
      <c r="I38" s="1160"/>
      <c r="J38" s="1161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</row>
    <row r="39" spans="1:42" s="166" customFormat="1" ht="55.5" customHeight="1">
      <c r="A39" s="1150">
        <v>33</v>
      </c>
      <c r="B39" s="1151" t="s">
        <v>877</v>
      </c>
      <c r="C39" s="1162" t="s">
        <v>700</v>
      </c>
      <c r="D39" s="1153" t="s">
        <v>218</v>
      </c>
      <c r="E39" s="1154">
        <v>0.7</v>
      </c>
      <c r="F39" s="1155">
        <v>0.4666666666666666</v>
      </c>
      <c r="G39" s="1163"/>
      <c r="H39" s="1160" t="s">
        <v>797</v>
      </c>
      <c r="I39" s="1160"/>
      <c r="J39" s="1161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</row>
    <row r="40" spans="1:44" s="166" customFormat="1" ht="55.5" customHeight="1">
      <c r="A40" s="1150">
        <v>34</v>
      </c>
      <c r="B40" s="1151" t="s">
        <v>39</v>
      </c>
      <c r="C40" s="1162" t="s">
        <v>40</v>
      </c>
      <c r="D40" s="1153" t="s">
        <v>216</v>
      </c>
      <c r="E40" s="1154">
        <v>0.71</v>
      </c>
      <c r="F40" s="1155">
        <v>0.4673611111111111</v>
      </c>
      <c r="G40" s="1163"/>
      <c r="H40" s="1160" t="s">
        <v>787</v>
      </c>
      <c r="I40" s="1160"/>
      <c r="J40" s="1161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</row>
    <row r="41" spans="1:44" s="166" customFormat="1" ht="55.5" customHeight="1">
      <c r="A41" s="1150">
        <v>35</v>
      </c>
      <c r="B41" s="1151" t="s">
        <v>1009</v>
      </c>
      <c r="C41" s="1162" t="s">
        <v>947</v>
      </c>
      <c r="D41" s="1153" t="s">
        <v>218</v>
      </c>
      <c r="E41" s="1164">
        <v>0.71</v>
      </c>
      <c r="F41" s="1155">
        <v>0.4673611111111111</v>
      </c>
      <c r="G41" s="1163"/>
      <c r="H41" s="1160" t="s">
        <v>797</v>
      </c>
      <c r="I41" s="1160"/>
      <c r="J41" s="1161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</row>
    <row r="42" spans="1:10" ht="55.5" customHeight="1">
      <c r="A42" s="1150">
        <v>36</v>
      </c>
      <c r="B42" s="1166" t="s">
        <v>742</v>
      </c>
      <c r="C42" s="1168" t="s">
        <v>743</v>
      </c>
      <c r="D42" s="1153" t="s">
        <v>215</v>
      </c>
      <c r="E42" s="1154">
        <v>0.74</v>
      </c>
      <c r="F42" s="1155">
        <v>0.4701388888888889</v>
      </c>
      <c r="G42" s="1163"/>
      <c r="H42" s="1160" t="s">
        <v>794</v>
      </c>
      <c r="I42" s="1160"/>
      <c r="J42" s="1161"/>
    </row>
    <row r="43" spans="1:44" s="166" customFormat="1" ht="55.5" customHeight="1">
      <c r="A43" s="1150">
        <v>37</v>
      </c>
      <c r="B43" s="1151" t="s">
        <v>781</v>
      </c>
      <c r="C43" s="1162" t="s">
        <v>782</v>
      </c>
      <c r="D43" s="1153" t="s">
        <v>603</v>
      </c>
      <c r="E43" s="1164">
        <v>0.84</v>
      </c>
      <c r="F43" s="1155">
        <v>0.4784722222222222</v>
      </c>
      <c r="G43" s="1163"/>
      <c r="H43" s="1160" t="s">
        <v>794</v>
      </c>
      <c r="I43" s="1160"/>
      <c r="J43" s="1161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</row>
    <row r="44" spans="1:44" s="166" customFormat="1" ht="55.5" customHeight="1" thickBot="1">
      <c r="A44" s="1150">
        <v>38</v>
      </c>
      <c r="B44" s="1151" t="s">
        <v>208</v>
      </c>
      <c r="C44" s="1162" t="s">
        <v>575</v>
      </c>
      <c r="D44" s="1153" t="s">
        <v>215</v>
      </c>
      <c r="E44" s="1154">
        <v>0.75</v>
      </c>
      <c r="F44" s="1169"/>
      <c r="G44" s="1159"/>
      <c r="H44" s="1160" t="s">
        <v>675</v>
      </c>
      <c r="I44" s="1160"/>
      <c r="J44" s="1161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</row>
    <row r="45" spans="1:10" ht="55.5" customHeight="1" thickTop="1">
      <c r="A45" s="1573" t="s">
        <v>199</v>
      </c>
      <c r="B45" s="1574"/>
      <c r="C45" s="1574"/>
      <c r="D45" s="1574"/>
      <c r="E45" s="1574"/>
      <c r="F45" s="1574"/>
      <c r="G45" s="1574"/>
      <c r="H45" s="1574"/>
      <c r="I45" s="1574"/>
      <c r="J45" s="1575"/>
    </row>
    <row r="46" spans="1:10" ht="55.5" customHeight="1" thickBot="1">
      <c r="A46" s="1576" t="s">
        <v>200</v>
      </c>
      <c r="B46" s="1577"/>
      <c r="C46" s="1577"/>
      <c r="D46" s="1577"/>
      <c r="E46" s="1577"/>
      <c r="F46" s="1577"/>
      <c r="G46" s="1577"/>
      <c r="H46" s="1577"/>
      <c r="I46" s="1577"/>
      <c r="J46" s="1578"/>
    </row>
    <row r="47" ht="14.25" thickTop="1"/>
  </sheetData>
  <mergeCells count="14">
    <mergeCell ref="C1:I1"/>
    <mergeCell ref="C2:H3"/>
    <mergeCell ref="C4:H4"/>
    <mergeCell ref="I3:J3"/>
    <mergeCell ref="I4:J4"/>
    <mergeCell ref="I2:J2"/>
    <mergeCell ref="A45:J45"/>
    <mergeCell ref="A46:J46"/>
    <mergeCell ref="B2:B3"/>
    <mergeCell ref="B5:B6"/>
    <mergeCell ref="C5:C6"/>
    <mergeCell ref="G5:G6"/>
    <mergeCell ref="E5:E6"/>
    <mergeCell ref="D5:D6"/>
  </mergeCells>
  <printOptions horizontalCentered="1" verticalCentered="1"/>
  <pageMargins left="0.1968503937007874" right="0" top="0" bottom="0" header="0" footer="0"/>
  <pageSetup fitToHeight="10" orientation="portrait" paperSize="9" scale="3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F74"/>
  <sheetViews>
    <sheetView workbookViewId="0" topLeftCell="A1">
      <selection activeCell="A1" sqref="A1"/>
    </sheetView>
  </sheetViews>
  <sheetFormatPr defaultColWidth="9.00390625" defaultRowHeight="13.5"/>
  <sheetData>
    <row r="1" spans="1:58" ht="13.5">
      <c r="A1" s="4" t="s">
        <v>206</v>
      </c>
      <c r="B1" s="3">
        <v>1</v>
      </c>
      <c r="C1" s="29" t="s">
        <v>224</v>
      </c>
      <c r="D1" s="5">
        <v>4305</v>
      </c>
      <c r="E1" s="5"/>
      <c r="F1" s="5"/>
      <c r="G1" s="5" t="s">
        <v>378</v>
      </c>
      <c r="H1" s="5" t="s">
        <v>225</v>
      </c>
      <c r="I1" s="5" t="s">
        <v>226</v>
      </c>
      <c r="J1" s="6">
        <v>0.85</v>
      </c>
      <c r="K1" s="7">
        <v>50</v>
      </c>
      <c r="L1" s="6">
        <f aca="true" t="shared" si="0" ref="L1:L32">J1-K1*0.005</f>
        <v>0.6</v>
      </c>
      <c r="M1" s="5"/>
      <c r="N1" s="8"/>
      <c r="O1" s="5"/>
      <c r="P1" s="5"/>
      <c r="Q1" s="9">
        <f aca="true" t="shared" si="1" ref="Q1:Q32">L1*(N1*3600+O1*60+P1)</f>
        <v>0</v>
      </c>
      <c r="R1" s="5"/>
      <c r="S1" s="5">
        <v>615</v>
      </c>
      <c r="T1" s="31">
        <v>16</v>
      </c>
      <c r="U1" s="4"/>
      <c r="V1" s="5" t="s">
        <v>379</v>
      </c>
      <c r="W1" s="5">
        <v>4</v>
      </c>
      <c r="X1" s="5"/>
      <c r="Y1" s="5">
        <v>26</v>
      </c>
      <c r="Z1" s="5">
        <v>13</v>
      </c>
      <c r="AA1" s="5">
        <v>6</v>
      </c>
      <c r="AB1" s="5">
        <v>1</v>
      </c>
      <c r="AC1" s="5">
        <v>14</v>
      </c>
      <c r="AD1" s="5"/>
      <c r="AE1" s="5"/>
      <c r="AF1" s="5"/>
      <c r="AG1" s="5"/>
      <c r="AH1" s="5"/>
      <c r="AI1" s="5"/>
      <c r="AJ1" s="5">
        <v>73</v>
      </c>
      <c r="AK1" s="5">
        <v>97</v>
      </c>
      <c r="AL1" s="5"/>
      <c r="AM1" s="5">
        <v>75</v>
      </c>
      <c r="AN1" s="5">
        <v>88</v>
      </c>
      <c r="AO1" s="5">
        <v>95</v>
      </c>
      <c r="AP1" s="5">
        <v>100</v>
      </c>
      <c r="AQ1" s="5">
        <v>87</v>
      </c>
      <c r="AR1" s="5"/>
      <c r="AS1" s="5"/>
      <c r="AT1" s="5"/>
      <c r="AU1" s="18"/>
      <c r="AV1" s="18"/>
      <c r="AW1" s="5">
        <f aca="true" t="shared" si="2" ref="AW1:AW32">COUNT(AJ1:AV1)</f>
        <v>7</v>
      </c>
      <c r="AX1" s="9">
        <f aca="true" t="shared" si="3" ref="AX1:AX32">AVERAGE(V1:AH1)</f>
        <v>10.666666666666666</v>
      </c>
      <c r="AY1" s="5"/>
      <c r="AZ1" s="19">
        <f aca="true" t="shared" si="4" ref="AZ1:AZ32">AJ1+AK1+AL1+AM1+AN1+AO1+AP1+AQ1+AR1+AS1+AT1+AU1+AV1</f>
        <v>615</v>
      </c>
      <c r="BA1" s="5"/>
      <c r="BB1" s="5"/>
      <c r="BC1" s="5"/>
      <c r="BD1" s="5"/>
      <c r="BE1" s="5"/>
      <c r="BF1" s="3"/>
    </row>
    <row r="2" spans="1:58" ht="13.5">
      <c r="A2" s="11" t="s">
        <v>206</v>
      </c>
      <c r="B2" s="10">
        <v>2</v>
      </c>
      <c r="C2" s="11" t="s">
        <v>227</v>
      </c>
      <c r="D2" s="12">
        <v>5589</v>
      </c>
      <c r="E2" s="12"/>
      <c r="F2" s="12"/>
      <c r="G2" s="12" t="s">
        <v>380</v>
      </c>
      <c r="H2" s="13" t="s">
        <v>228</v>
      </c>
      <c r="I2" s="12" t="s">
        <v>229</v>
      </c>
      <c r="J2" s="14">
        <v>0.85</v>
      </c>
      <c r="K2" s="7"/>
      <c r="L2" s="6">
        <f t="shared" si="0"/>
        <v>0.85</v>
      </c>
      <c r="M2" s="30"/>
      <c r="N2" s="15"/>
      <c r="O2" s="16"/>
      <c r="P2" s="15"/>
      <c r="Q2" s="9">
        <f t="shared" si="1"/>
        <v>0</v>
      </c>
      <c r="R2" s="12"/>
      <c r="S2" s="12">
        <v>533</v>
      </c>
      <c r="T2" s="32">
        <v>23</v>
      </c>
      <c r="U2" s="11"/>
      <c r="V2" s="12">
        <v>23</v>
      </c>
      <c r="W2" s="12">
        <v>14</v>
      </c>
      <c r="X2" s="12">
        <v>6</v>
      </c>
      <c r="Y2" s="12"/>
      <c r="Z2" s="12"/>
      <c r="AA2" s="12">
        <v>1</v>
      </c>
      <c r="AB2" s="12">
        <v>2</v>
      </c>
      <c r="AC2" s="12">
        <v>27</v>
      </c>
      <c r="AD2" s="12"/>
      <c r="AE2" s="12"/>
      <c r="AF2" s="12"/>
      <c r="AG2" s="12"/>
      <c r="AH2" s="12"/>
      <c r="AI2" s="12"/>
      <c r="AJ2" s="12">
        <v>78</v>
      </c>
      <c r="AK2" s="12">
        <v>87</v>
      </c>
      <c r="AL2" s="12">
        <v>95</v>
      </c>
      <c r="AM2" s="12"/>
      <c r="AN2" s="12"/>
      <c r="AO2" s="12">
        <v>100</v>
      </c>
      <c r="AP2" s="12">
        <v>99</v>
      </c>
      <c r="AQ2" s="12">
        <v>74</v>
      </c>
      <c r="AR2" s="12"/>
      <c r="AS2" s="12"/>
      <c r="AT2" s="12"/>
      <c r="AU2" s="12"/>
      <c r="AV2" s="20"/>
      <c r="AW2" s="5">
        <f t="shared" si="2"/>
        <v>6</v>
      </c>
      <c r="AX2" s="9">
        <f t="shared" si="3"/>
        <v>12.166666666666666</v>
      </c>
      <c r="AY2" s="12"/>
      <c r="AZ2" s="19">
        <f t="shared" si="4"/>
        <v>533</v>
      </c>
      <c r="BA2" s="12"/>
      <c r="BB2" s="12"/>
      <c r="BC2" s="12"/>
      <c r="BD2" s="12"/>
      <c r="BE2" s="12"/>
      <c r="BF2" s="10"/>
    </row>
    <row r="3" spans="1:58" ht="13.5">
      <c r="A3" s="11" t="s">
        <v>206</v>
      </c>
      <c r="B3" s="10">
        <v>3</v>
      </c>
      <c r="C3" s="11" t="s">
        <v>230</v>
      </c>
      <c r="D3" s="12">
        <v>5824</v>
      </c>
      <c r="E3" s="12"/>
      <c r="F3" s="12"/>
      <c r="G3" s="12" t="s">
        <v>381</v>
      </c>
      <c r="H3" s="17" t="s">
        <v>231</v>
      </c>
      <c r="I3" s="12" t="s">
        <v>215</v>
      </c>
      <c r="J3" s="14">
        <v>0.83</v>
      </c>
      <c r="K3" s="7"/>
      <c r="L3" s="6">
        <f t="shared" si="0"/>
        <v>0.83</v>
      </c>
      <c r="M3" s="12"/>
      <c r="N3" s="2"/>
      <c r="O3" s="12"/>
      <c r="P3" s="12"/>
      <c r="Q3" s="9">
        <f t="shared" si="1"/>
        <v>0</v>
      </c>
      <c r="R3" s="12"/>
      <c r="S3" s="12">
        <v>0</v>
      </c>
      <c r="T3" s="32"/>
      <c r="U3" s="11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5">
        <f t="shared" si="2"/>
        <v>0</v>
      </c>
      <c r="AX3" s="9" t="e">
        <f t="shared" si="3"/>
        <v>#DIV/0!</v>
      </c>
      <c r="AY3" s="12"/>
      <c r="AZ3" s="19">
        <f t="shared" si="4"/>
        <v>0</v>
      </c>
      <c r="BA3" s="12"/>
      <c r="BB3" s="12"/>
      <c r="BC3" s="12"/>
      <c r="BD3" s="12"/>
      <c r="BE3" s="12"/>
      <c r="BF3" s="10"/>
    </row>
    <row r="4" spans="1:58" ht="13.5">
      <c r="A4" s="11" t="s">
        <v>206</v>
      </c>
      <c r="B4" s="10">
        <v>4</v>
      </c>
      <c r="C4" s="11" t="s">
        <v>232</v>
      </c>
      <c r="D4" s="12">
        <v>2377</v>
      </c>
      <c r="E4" s="12"/>
      <c r="F4" s="12"/>
      <c r="G4" s="12" t="s">
        <v>382</v>
      </c>
      <c r="H4" s="12" t="s">
        <v>233</v>
      </c>
      <c r="I4" s="5" t="s">
        <v>226</v>
      </c>
      <c r="J4" s="14">
        <v>0.79</v>
      </c>
      <c r="K4" s="7"/>
      <c r="L4" s="6">
        <f t="shared" si="0"/>
        <v>0.79</v>
      </c>
      <c r="M4" s="12"/>
      <c r="N4" s="15"/>
      <c r="O4" s="12"/>
      <c r="P4" s="12"/>
      <c r="Q4" s="9">
        <f t="shared" si="1"/>
        <v>0</v>
      </c>
      <c r="R4" s="12"/>
      <c r="S4" s="12">
        <v>670</v>
      </c>
      <c r="T4" s="32">
        <v>7</v>
      </c>
      <c r="U4" s="11"/>
      <c r="V4" s="12">
        <v>25</v>
      </c>
      <c r="W4" s="12" t="s">
        <v>383</v>
      </c>
      <c r="X4" s="12">
        <v>12</v>
      </c>
      <c r="Y4" s="12">
        <v>9</v>
      </c>
      <c r="Z4" s="12">
        <v>19</v>
      </c>
      <c r="AA4" s="12">
        <v>11</v>
      </c>
      <c r="AB4" s="12">
        <v>13</v>
      </c>
      <c r="AC4" s="12">
        <v>19</v>
      </c>
      <c r="AD4" s="12"/>
      <c r="AE4" s="12"/>
      <c r="AF4" s="12"/>
      <c r="AG4" s="12"/>
      <c r="AH4" s="12"/>
      <c r="AI4" s="12"/>
      <c r="AJ4" s="12">
        <v>76</v>
      </c>
      <c r="AK4" s="12">
        <v>71</v>
      </c>
      <c r="AL4" s="12">
        <v>89</v>
      </c>
      <c r="AM4" s="12">
        <v>92</v>
      </c>
      <c r="AN4" s="12">
        <v>82</v>
      </c>
      <c r="AO4" s="12">
        <v>90</v>
      </c>
      <c r="AP4" s="12">
        <v>88</v>
      </c>
      <c r="AQ4" s="12">
        <v>82</v>
      </c>
      <c r="AR4" s="12"/>
      <c r="AS4" s="12"/>
      <c r="AT4" s="12"/>
      <c r="AU4" s="12"/>
      <c r="AV4" s="12"/>
      <c r="AW4" s="5">
        <f t="shared" si="2"/>
        <v>8</v>
      </c>
      <c r="AX4" s="9">
        <f t="shared" si="3"/>
        <v>15.428571428571429</v>
      </c>
      <c r="AY4" s="12"/>
      <c r="AZ4" s="19">
        <f t="shared" si="4"/>
        <v>670</v>
      </c>
      <c r="BA4" s="12"/>
      <c r="BB4" s="12"/>
      <c r="BC4" s="12"/>
      <c r="BD4" s="12"/>
      <c r="BE4" s="12"/>
      <c r="BF4" s="10"/>
    </row>
    <row r="5" spans="1:58" ht="13.5">
      <c r="A5" s="11" t="s">
        <v>206</v>
      </c>
      <c r="B5" s="10">
        <v>5</v>
      </c>
      <c r="C5" s="11" t="s">
        <v>234</v>
      </c>
      <c r="D5" s="12">
        <v>5844</v>
      </c>
      <c r="E5" s="12"/>
      <c r="F5" s="12"/>
      <c r="G5" s="12" t="s">
        <v>384</v>
      </c>
      <c r="H5" s="12" t="s">
        <v>235</v>
      </c>
      <c r="I5" s="12" t="s">
        <v>216</v>
      </c>
      <c r="J5" s="14">
        <v>0.77</v>
      </c>
      <c r="K5" s="7"/>
      <c r="L5" s="6">
        <f t="shared" si="0"/>
        <v>0.77</v>
      </c>
      <c r="M5" s="12"/>
      <c r="N5" s="12"/>
      <c r="O5" s="12"/>
      <c r="P5" s="12"/>
      <c r="Q5" s="9">
        <f t="shared" si="1"/>
        <v>0</v>
      </c>
      <c r="R5" s="12"/>
      <c r="S5" s="12">
        <v>654</v>
      </c>
      <c r="T5" s="32">
        <v>9</v>
      </c>
      <c r="U5" s="11"/>
      <c r="V5" s="12" t="s">
        <v>385</v>
      </c>
      <c r="W5" s="12">
        <v>5</v>
      </c>
      <c r="X5" s="12">
        <v>15</v>
      </c>
      <c r="Y5" s="12">
        <v>32</v>
      </c>
      <c r="Z5" s="12">
        <v>11</v>
      </c>
      <c r="AA5" s="12">
        <v>8</v>
      </c>
      <c r="AB5" s="12">
        <v>35</v>
      </c>
      <c r="AC5" s="12">
        <v>20</v>
      </c>
      <c r="AD5" s="12"/>
      <c r="AE5" s="12"/>
      <c r="AF5" s="12"/>
      <c r="AG5" s="12"/>
      <c r="AH5" s="12"/>
      <c r="AI5" s="12"/>
      <c r="AJ5" s="12">
        <v>73</v>
      </c>
      <c r="AK5" s="12">
        <v>96</v>
      </c>
      <c r="AL5" s="12">
        <v>86</v>
      </c>
      <c r="AM5" s="12">
        <v>69</v>
      </c>
      <c r="AN5" s="12">
        <v>90</v>
      </c>
      <c r="AO5" s="12">
        <v>93</v>
      </c>
      <c r="AP5" s="12">
        <v>66</v>
      </c>
      <c r="AQ5" s="12">
        <v>81</v>
      </c>
      <c r="AR5" s="12"/>
      <c r="AS5" s="12"/>
      <c r="AT5" s="12"/>
      <c r="AU5" s="12"/>
      <c r="AV5" s="12"/>
      <c r="AW5" s="5">
        <f t="shared" si="2"/>
        <v>8</v>
      </c>
      <c r="AX5" s="9">
        <f t="shared" si="3"/>
        <v>18</v>
      </c>
      <c r="AY5" s="12"/>
      <c r="AZ5" s="19">
        <f t="shared" si="4"/>
        <v>654</v>
      </c>
      <c r="BA5" s="12"/>
      <c r="BB5" s="12"/>
      <c r="BC5" s="12"/>
      <c r="BD5" s="12"/>
      <c r="BE5" s="12"/>
      <c r="BF5" s="10"/>
    </row>
    <row r="6" spans="1:58" ht="13.5">
      <c r="A6" s="11" t="s">
        <v>206</v>
      </c>
      <c r="B6" s="10">
        <v>6</v>
      </c>
      <c r="C6" s="11" t="s">
        <v>236</v>
      </c>
      <c r="D6" s="12">
        <v>777</v>
      </c>
      <c r="E6" s="12"/>
      <c r="F6" s="12"/>
      <c r="G6" s="12" t="s">
        <v>386</v>
      </c>
      <c r="H6" s="12" t="s">
        <v>387</v>
      </c>
      <c r="I6" s="12" t="s">
        <v>215</v>
      </c>
      <c r="J6" s="14">
        <v>0.76</v>
      </c>
      <c r="K6" s="7"/>
      <c r="L6" s="6">
        <f t="shared" si="0"/>
        <v>0.76</v>
      </c>
      <c r="M6" s="12"/>
      <c r="N6" s="12"/>
      <c r="O6" s="12"/>
      <c r="P6" s="12"/>
      <c r="Q6" s="9">
        <f t="shared" si="1"/>
        <v>0</v>
      </c>
      <c r="R6" s="12"/>
      <c r="S6" s="12">
        <v>698</v>
      </c>
      <c r="T6" s="32">
        <v>3</v>
      </c>
      <c r="U6" s="11"/>
      <c r="V6" s="12">
        <v>24</v>
      </c>
      <c r="W6" s="12">
        <v>11</v>
      </c>
      <c r="X6" s="12">
        <v>19</v>
      </c>
      <c r="Y6" s="12">
        <v>18</v>
      </c>
      <c r="Z6" s="12">
        <v>10</v>
      </c>
      <c r="AA6" s="12">
        <v>7</v>
      </c>
      <c r="AB6" s="12">
        <v>14</v>
      </c>
      <c r="AC6" s="12">
        <v>7</v>
      </c>
      <c r="AD6" s="12"/>
      <c r="AE6" s="12"/>
      <c r="AF6" s="12"/>
      <c r="AG6" s="12"/>
      <c r="AH6" s="12"/>
      <c r="AI6" s="12"/>
      <c r="AJ6" s="12">
        <v>77</v>
      </c>
      <c r="AK6" s="12">
        <v>90</v>
      </c>
      <c r="AL6" s="12">
        <v>82</v>
      </c>
      <c r="AM6" s="12">
        <v>83</v>
      </c>
      <c r="AN6" s="12">
        <v>91</v>
      </c>
      <c r="AO6" s="12">
        <v>94</v>
      </c>
      <c r="AP6" s="12">
        <v>87</v>
      </c>
      <c r="AQ6" s="12">
        <v>94</v>
      </c>
      <c r="AR6" s="12"/>
      <c r="AS6" s="12"/>
      <c r="AT6" s="12"/>
      <c r="AU6" s="12"/>
      <c r="AV6" s="12"/>
      <c r="AW6" s="5">
        <f t="shared" si="2"/>
        <v>8</v>
      </c>
      <c r="AX6" s="9">
        <f t="shared" si="3"/>
        <v>13.75</v>
      </c>
      <c r="AY6" s="12"/>
      <c r="AZ6" s="19">
        <f t="shared" si="4"/>
        <v>698</v>
      </c>
      <c r="BA6" s="12"/>
      <c r="BB6" s="12"/>
      <c r="BC6" s="12"/>
      <c r="BD6" s="12"/>
      <c r="BE6" s="12"/>
      <c r="BF6" s="10"/>
    </row>
    <row r="7" spans="1:58" ht="13.5">
      <c r="A7" s="11" t="s">
        <v>206</v>
      </c>
      <c r="B7" s="10">
        <v>7</v>
      </c>
      <c r="C7" s="11" t="s">
        <v>237</v>
      </c>
      <c r="D7" s="12">
        <v>759</v>
      </c>
      <c r="E7" s="12"/>
      <c r="F7" s="12"/>
      <c r="G7" s="12" t="s">
        <v>388</v>
      </c>
      <c r="H7" s="12" t="s">
        <v>387</v>
      </c>
      <c r="I7" s="12" t="s">
        <v>215</v>
      </c>
      <c r="J7" s="14">
        <v>0.76</v>
      </c>
      <c r="K7" s="7"/>
      <c r="L7" s="6">
        <f t="shared" si="0"/>
        <v>0.76</v>
      </c>
      <c r="M7" s="12"/>
      <c r="N7" s="12"/>
      <c r="O7" s="12"/>
      <c r="P7" s="12"/>
      <c r="Q7" s="9">
        <f t="shared" si="1"/>
        <v>0</v>
      </c>
      <c r="R7" s="12"/>
      <c r="S7" s="12">
        <v>648</v>
      </c>
      <c r="T7" s="32">
        <v>11</v>
      </c>
      <c r="U7" s="11"/>
      <c r="V7" s="12">
        <v>17</v>
      </c>
      <c r="W7" s="12">
        <v>21</v>
      </c>
      <c r="X7" s="12">
        <v>17</v>
      </c>
      <c r="Y7" s="12">
        <v>22</v>
      </c>
      <c r="Z7" s="12">
        <v>16</v>
      </c>
      <c r="AA7" s="12">
        <v>14</v>
      </c>
      <c r="AB7" s="12">
        <v>22</v>
      </c>
      <c r="AC7" s="12">
        <v>30</v>
      </c>
      <c r="AD7" s="12"/>
      <c r="AE7" s="12"/>
      <c r="AF7" s="12"/>
      <c r="AG7" s="12"/>
      <c r="AH7" s="12"/>
      <c r="AI7" s="12"/>
      <c r="AJ7" s="12">
        <v>84</v>
      </c>
      <c r="AK7" s="12">
        <v>79</v>
      </c>
      <c r="AL7" s="12">
        <v>84</v>
      </c>
      <c r="AM7" s="12">
        <v>79</v>
      </c>
      <c r="AN7" s="12">
        <v>85</v>
      </c>
      <c r="AO7" s="12">
        <v>87</v>
      </c>
      <c r="AP7" s="12">
        <v>79</v>
      </c>
      <c r="AQ7" s="12">
        <v>71</v>
      </c>
      <c r="AR7" s="12"/>
      <c r="AS7" s="12"/>
      <c r="AT7" s="12"/>
      <c r="AU7" s="12"/>
      <c r="AV7" s="12"/>
      <c r="AW7" s="5">
        <f t="shared" si="2"/>
        <v>8</v>
      </c>
      <c r="AX7" s="9">
        <f t="shared" si="3"/>
        <v>19.875</v>
      </c>
      <c r="AY7" s="12"/>
      <c r="AZ7" s="19">
        <f t="shared" si="4"/>
        <v>648</v>
      </c>
      <c r="BA7" s="12"/>
      <c r="BB7" s="12"/>
      <c r="BC7" s="12"/>
      <c r="BD7" s="12"/>
      <c r="BE7" s="12"/>
      <c r="BF7" s="10"/>
    </row>
    <row r="8" spans="1:58" ht="13.5">
      <c r="A8" s="11" t="s">
        <v>206</v>
      </c>
      <c r="B8" s="10">
        <v>8</v>
      </c>
      <c r="C8" s="11" t="s">
        <v>238</v>
      </c>
      <c r="D8" s="12">
        <v>721</v>
      </c>
      <c r="E8" s="12"/>
      <c r="F8" s="12"/>
      <c r="G8" s="12" t="s">
        <v>208</v>
      </c>
      <c r="H8" s="12" t="s">
        <v>389</v>
      </c>
      <c r="I8" s="12" t="s">
        <v>239</v>
      </c>
      <c r="J8" s="14">
        <v>0.76</v>
      </c>
      <c r="K8" s="7"/>
      <c r="L8" s="6">
        <f t="shared" si="0"/>
        <v>0.76</v>
      </c>
      <c r="M8" s="12"/>
      <c r="N8" s="12"/>
      <c r="O8" s="12"/>
      <c r="P8" s="12"/>
      <c r="Q8" s="9">
        <f t="shared" si="1"/>
        <v>0</v>
      </c>
      <c r="R8" s="12"/>
      <c r="S8" s="12">
        <v>567</v>
      </c>
      <c r="T8" s="32">
        <v>20</v>
      </c>
      <c r="U8" s="11"/>
      <c r="V8" s="12" t="s">
        <v>390</v>
      </c>
      <c r="W8" s="12"/>
      <c r="X8" s="12">
        <v>9</v>
      </c>
      <c r="Y8" s="12">
        <v>31</v>
      </c>
      <c r="Z8" s="12">
        <v>18</v>
      </c>
      <c r="AA8" s="12">
        <v>16</v>
      </c>
      <c r="AB8" s="12">
        <v>23</v>
      </c>
      <c r="AC8" s="12">
        <v>15</v>
      </c>
      <c r="AD8" s="12"/>
      <c r="AE8" s="12"/>
      <c r="AF8" s="12"/>
      <c r="AG8" s="12"/>
      <c r="AH8" s="12"/>
      <c r="AI8" s="12"/>
      <c r="AJ8" s="12">
        <v>73</v>
      </c>
      <c r="AK8" s="12"/>
      <c r="AL8" s="12">
        <v>92</v>
      </c>
      <c r="AM8" s="12">
        <v>70</v>
      </c>
      <c r="AN8" s="12">
        <v>83</v>
      </c>
      <c r="AO8" s="12">
        <v>85</v>
      </c>
      <c r="AP8" s="12">
        <v>78</v>
      </c>
      <c r="AQ8" s="12">
        <v>86</v>
      </c>
      <c r="AR8" s="12"/>
      <c r="AS8" s="12"/>
      <c r="AT8" s="12"/>
      <c r="AU8" s="12"/>
      <c r="AV8" s="12"/>
      <c r="AW8" s="5">
        <f t="shared" si="2"/>
        <v>7</v>
      </c>
      <c r="AX8" s="9">
        <f t="shared" si="3"/>
        <v>18.666666666666668</v>
      </c>
      <c r="AY8" s="12"/>
      <c r="AZ8" s="19">
        <f t="shared" si="4"/>
        <v>567</v>
      </c>
      <c r="BA8" s="12"/>
      <c r="BB8" s="12"/>
      <c r="BC8" s="12"/>
      <c r="BD8" s="12"/>
      <c r="BE8" s="12"/>
      <c r="BF8" s="10"/>
    </row>
    <row r="9" spans="1:58" ht="13.5">
      <c r="A9" s="11" t="s">
        <v>206</v>
      </c>
      <c r="B9" s="10">
        <v>9</v>
      </c>
      <c r="C9" s="11" t="s">
        <v>240</v>
      </c>
      <c r="D9" s="12">
        <v>5907</v>
      </c>
      <c r="E9" s="12"/>
      <c r="F9" s="12"/>
      <c r="G9" s="12" t="s">
        <v>391</v>
      </c>
      <c r="H9" s="12" t="s">
        <v>241</v>
      </c>
      <c r="I9" s="12" t="s">
        <v>226</v>
      </c>
      <c r="J9" s="14">
        <v>0.76</v>
      </c>
      <c r="K9" s="7"/>
      <c r="L9" s="6">
        <f t="shared" si="0"/>
        <v>0.76</v>
      </c>
      <c r="M9" s="12"/>
      <c r="N9" s="12"/>
      <c r="O9" s="21"/>
      <c r="P9" s="21"/>
      <c r="Q9" s="22">
        <f t="shared" si="1"/>
        <v>0</v>
      </c>
      <c r="R9" s="21"/>
      <c r="S9" s="21">
        <v>485</v>
      </c>
      <c r="T9" s="33">
        <v>28</v>
      </c>
      <c r="U9" s="11"/>
      <c r="V9" s="12"/>
      <c r="W9" s="12"/>
      <c r="X9" s="12">
        <v>33</v>
      </c>
      <c r="Y9" s="12">
        <v>25</v>
      </c>
      <c r="Z9" s="12">
        <v>2</v>
      </c>
      <c r="AA9" s="12">
        <v>28</v>
      </c>
      <c r="AB9" s="12">
        <v>21</v>
      </c>
      <c r="AC9" s="12">
        <v>11</v>
      </c>
      <c r="AD9" s="12"/>
      <c r="AE9" s="12"/>
      <c r="AF9" s="12"/>
      <c r="AG9" s="12"/>
      <c r="AH9" s="12"/>
      <c r="AI9" s="12"/>
      <c r="AJ9" s="12"/>
      <c r="AK9" s="12"/>
      <c r="AL9" s="12">
        <v>67</v>
      </c>
      <c r="AM9" s="12">
        <v>76</v>
      </c>
      <c r="AN9" s="12">
        <v>99</v>
      </c>
      <c r="AO9" s="12">
        <v>73</v>
      </c>
      <c r="AP9" s="12">
        <v>80</v>
      </c>
      <c r="AQ9" s="12">
        <v>90</v>
      </c>
      <c r="AR9" s="12"/>
      <c r="AS9" s="12"/>
      <c r="AT9" s="12"/>
      <c r="AU9" s="12"/>
      <c r="AV9" s="12"/>
      <c r="AW9" s="5">
        <f t="shared" si="2"/>
        <v>6</v>
      </c>
      <c r="AX9" s="9">
        <f t="shared" si="3"/>
        <v>20</v>
      </c>
      <c r="AY9" s="12"/>
      <c r="AZ9" s="19">
        <f t="shared" si="4"/>
        <v>485</v>
      </c>
      <c r="BA9" s="12"/>
      <c r="BB9" s="12"/>
      <c r="BC9" s="12"/>
      <c r="BD9" s="12"/>
      <c r="BE9" s="12"/>
      <c r="BF9" s="10"/>
    </row>
    <row r="10" spans="1:58" ht="13.5">
      <c r="A10" s="11" t="s">
        <v>206</v>
      </c>
      <c r="B10" s="10">
        <v>10</v>
      </c>
      <c r="C10" s="11" t="s">
        <v>242</v>
      </c>
      <c r="D10" s="12">
        <v>3556</v>
      </c>
      <c r="E10" s="12"/>
      <c r="F10" s="12"/>
      <c r="G10" s="12" t="s">
        <v>392</v>
      </c>
      <c r="H10" s="12" t="s">
        <v>387</v>
      </c>
      <c r="I10" s="12" t="s">
        <v>216</v>
      </c>
      <c r="J10" s="14">
        <v>0.76</v>
      </c>
      <c r="K10" s="7"/>
      <c r="L10" s="6">
        <f t="shared" si="0"/>
        <v>0.76</v>
      </c>
      <c r="M10" s="12"/>
      <c r="N10" s="12"/>
      <c r="O10" s="23"/>
      <c r="P10" s="23"/>
      <c r="Q10" s="24">
        <f t="shared" si="1"/>
        <v>0</v>
      </c>
      <c r="R10" s="23"/>
      <c r="S10" s="23">
        <v>491</v>
      </c>
      <c r="T10" s="34">
        <v>27</v>
      </c>
      <c r="U10" s="11"/>
      <c r="V10" s="12">
        <v>26</v>
      </c>
      <c r="W10" s="12">
        <v>8</v>
      </c>
      <c r="X10" s="12">
        <v>13</v>
      </c>
      <c r="Y10" s="12">
        <v>23</v>
      </c>
      <c r="Z10" s="12" t="s">
        <v>385</v>
      </c>
      <c r="AA10" s="12"/>
      <c r="AB10" s="12"/>
      <c r="AC10" s="12">
        <v>10</v>
      </c>
      <c r="AD10" s="12"/>
      <c r="AE10" s="12"/>
      <c r="AF10" s="12"/>
      <c r="AG10" s="12"/>
      <c r="AH10" s="12"/>
      <c r="AI10" s="12"/>
      <c r="AJ10" s="12">
        <v>75</v>
      </c>
      <c r="AK10" s="12">
        <v>93</v>
      </c>
      <c r="AL10" s="12">
        <v>88</v>
      </c>
      <c r="AM10" s="12">
        <v>78</v>
      </c>
      <c r="AN10" s="12">
        <v>66</v>
      </c>
      <c r="AO10" s="12"/>
      <c r="AP10" s="12"/>
      <c r="AQ10" s="12">
        <v>91</v>
      </c>
      <c r="AR10" s="12"/>
      <c r="AS10" s="12"/>
      <c r="AT10" s="12"/>
      <c r="AU10" s="12"/>
      <c r="AV10" s="12"/>
      <c r="AW10" s="5">
        <f t="shared" si="2"/>
        <v>6</v>
      </c>
      <c r="AX10" s="9">
        <f t="shared" si="3"/>
        <v>16</v>
      </c>
      <c r="AY10" s="12"/>
      <c r="AZ10" s="19">
        <f t="shared" si="4"/>
        <v>491</v>
      </c>
      <c r="BA10" s="12"/>
      <c r="BB10" s="12"/>
      <c r="BC10" s="12"/>
      <c r="BD10" s="12"/>
      <c r="BE10" s="12"/>
      <c r="BF10" s="10"/>
    </row>
    <row r="11" spans="1:58" ht="13.5">
      <c r="A11" s="11" t="s">
        <v>206</v>
      </c>
      <c r="B11" s="10">
        <v>11</v>
      </c>
      <c r="C11" s="11" t="s">
        <v>243</v>
      </c>
      <c r="D11" s="12">
        <v>5355</v>
      </c>
      <c r="E11" s="12"/>
      <c r="F11" s="12"/>
      <c r="G11" s="12" t="s">
        <v>393</v>
      </c>
      <c r="H11" s="20" t="s">
        <v>244</v>
      </c>
      <c r="I11" s="12" t="s">
        <v>216</v>
      </c>
      <c r="J11" s="14">
        <v>0.76</v>
      </c>
      <c r="K11" s="7"/>
      <c r="L11" s="6">
        <f t="shared" si="0"/>
        <v>0.76</v>
      </c>
      <c r="M11" s="12"/>
      <c r="N11" s="12"/>
      <c r="O11" s="12"/>
      <c r="P11" s="12"/>
      <c r="Q11" s="25">
        <f t="shared" si="1"/>
        <v>0</v>
      </c>
      <c r="R11" s="12"/>
      <c r="S11" s="12">
        <v>671</v>
      </c>
      <c r="T11" s="32">
        <v>6</v>
      </c>
      <c r="U11" s="11"/>
      <c r="V11" s="12">
        <v>22</v>
      </c>
      <c r="W11" s="12">
        <v>24</v>
      </c>
      <c r="X11" s="12">
        <v>20</v>
      </c>
      <c r="Y11" s="12">
        <v>4</v>
      </c>
      <c r="Z11" s="12">
        <v>20</v>
      </c>
      <c r="AA11" s="12" t="s">
        <v>394</v>
      </c>
      <c r="AB11" s="12" t="s">
        <v>394</v>
      </c>
      <c r="AC11" s="12">
        <v>12</v>
      </c>
      <c r="AD11" s="12"/>
      <c r="AE11" s="12"/>
      <c r="AF11" s="12"/>
      <c r="AG11" s="12"/>
      <c r="AH11" s="12"/>
      <c r="AI11" s="12"/>
      <c r="AJ11" s="12">
        <v>79</v>
      </c>
      <c r="AK11" s="12">
        <v>76</v>
      </c>
      <c r="AL11" s="12">
        <v>81</v>
      </c>
      <c r="AM11" s="12">
        <v>97</v>
      </c>
      <c r="AN11" s="12">
        <v>81</v>
      </c>
      <c r="AO11" s="12">
        <v>84</v>
      </c>
      <c r="AP11" s="12">
        <v>84</v>
      </c>
      <c r="AQ11" s="12">
        <v>89</v>
      </c>
      <c r="AR11" s="12"/>
      <c r="AS11" s="12"/>
      <c r="AT11" s="12"/>
      <c r="AU11" s="12"/>
      <c r="AV11" s="12"/>
      <c r="AW11" s="5">
        <f t="shared" si="2"/>
        <v>8</v>
      </c>
      <c r="AX11" s="9">
        <f t="shared" si="3"/>
        <v>17</v>
      </c>
      <c r="AY11" s="12"/>
      <c r="AZ11" s="19">
        <f t="shared" si="4"/>
        <v>671</v>
      </c>
      <c r="BA11" s="12"/>
      <c r="BB11" s="12"/>
      <c r="BC11" s="12"/>
      <c r="BD11" s="12"/>
      <c r="BE11" s="12"/>
      <c r="BF11" s="10"/>
    </row>
    <row r="12" spans="1:58" ht="13.5">
      <c r="A12" s="11" t="s">
        <v>206</v>
      </c>
      <c r="B12" s="10">
        <v>12</v>
      </c>
      <c r="C12" s="26" t="s">
        <v>245</v>
      </c>
      <c r="D12" s="12">
        <v>2914</v>
      </c>
      <c r="E12" s="12"/>
      <c r="F12" s="12"/>
      <c r="G12" s="12" t="s">
        <v>395</v>
      </c>
      <c r="H12" s="20" t="s">
        <v>246</v>
      </c>
      <c r="I12" s="12" t="s">
        <v>215</v>
      </c>
      <c r="J12" s="14">
        <v>0.75</v>
      </c>
      <c r="K12" s="7"/>
      <c r="L12" s="6">
        <f t="shared" si="0"/>
        <v>0.75</v>
      </c>
      <c r="M12" s="12"/>
      <c r="N12" s="12"/>
      <c r="O12" s="12"/>
      <c r="P12" s="12"/>
      <c r="Q12" s="25">
        <f t="shared" si="1"/>
        <v>0</v>
      </c>
      <c r="R12" s="12"/>
      <c r="S12" s="12">
        <v>678</v>
      </c>
      <c r="T12" s="32">
        <v>5</v>
      </c>
      <c r="U12" s="11"/>
      <c r="V12" s="12" t="s">
        <v>396</v>
      </c>
      <c r="W12" s="12" t="s">
        <v>396</v>
      </c>
      <c r="X12" s="12">
        <v>29</v>
      </c>
      <c r="Y12" s="12">
        <v>6</v>
      </c>
      <c r="Z12" s="12">
        <v>12</v>
      </c>
      <c r="AA12" s="12">
        <v>4</v>
      </c>
      <c r="AB12" s="12">
        <v>18</v>
      </c>
      <c r="AC12" s="12">
        <v>32</v>
      </c>
      <c r="AD12" s="12"/>
      <c r="AE12" s="12"/>
      <c r="AF12" s="12"/>
      <c r="AG12" s="12"/>
      <c r="AH12" s="12"/>
      <c r="AI12" s="12"/>
      <c r="AJ12" s="12">
        <v>86</v>
      </c>
      <c r="AK12" s="12">
        <v>87</v>
      </c>
      <c r="AL12" s="12">
        <v>72</v>
      </c>
      <c r="AM12" s="12">
        <v>95</v>
      </c>
      <c r="AN12" s="12">
        <v>89</v>
      </c>
      <c r="AO12" s="12">
        <v>97</v>
      </c>
      <c r="AP12" s="12">
        <v>83</v>
      </c>
      <c r="AQ12" s="12">
        <v>69</v>
      </c>
      <c r="AR12" s="12"/>
      <c r="AS12" s="12"/>
      <c r="AT12" s="12"/>
      <c r="AU12" s="12"/>
      <c r="AV12" s="12"/>
      <c r="AW12" s="5">
        <f t="shared" si="2"/>
        <v>8</v>
      </c>
      <c r="AX12" s="9">
        <f t="shared" si="3"/>
        <v>16.833333333333332</v>
      </c>
      <c r="AY12" s="12"/>
      <c r="AZ12" s="19">
        <f t="shared" si="4"/>
        <v>678</v>
      </c>
      <c r="BA12" s="12"/>
      <c r="BB12" s="12"/>
      <c r="BC12" s="12"/>
      <c r="BD12" s="12"/>
      <c r="BE12" s="12"/>
      <c r="BF12" s="10"/>
    </row>
    <row r="13" spans="1:58" ht="13.5">
      <c r="A13" s="11" t="s">
        <v>206</v>
      </c>
      <c r="B13" s="10">
        <v>13</v>
      </c>
      <c r="C13" s="26" t="s">
        <v>247</v>
      </c>
      <c r="D13" s="12">
        <v>5267</v>
      </c>
      <c r="E13" s="12"/>
      <c r="F13" s="12"/>
      <c r="G13" s="12" t="s">
        <v>397</v>
      </c>
      <c r="H13" s="27" t="s">
        <v>248</v>
      </c>
      <c r="I13" s="12" t="s">
        <v>215</v>
      </c>
      <c r="J13" s="14">
        <v>0.75</v>
      </c>
      <c r="K13" s="7"/>
      <c r="L13" s="6">
        <f t="shared" si="0"/>
        <v>0.75</v>
      </c>
      <c r="M13" s="12"/>
      <c r="N13" s="12"/>
      <c r="O13" s="12"/>
      <c r="P13" s="12"/>
      <c r="Q13" s="25">
        <f t="shared" si="1"/>
        <v>0</v>
      </c>
      <c r="R13" s="12"/>
      <c r="S13" s="12">
        <v>718</v>
      </c>
      <c r="T13" s="32">
        <v>1</v>
      </c>
      <c r="U13" s="11"/>
      <c r="V13" s="12">
        <v>20</v>
      </c>
      <c r="W13" s="12">
        <v>17</v>
      </c>
      <c r="X13" s="12">
        <v>7</v>
      </c>
      <c r="Y13" s="12">
        <v>5</v>
      </c>
      <c r="Z13" s="12">
        <v>1</v>
      </c>
      <c r="AA13" s="12">
        <v>29</v>
      </c>
      <c r="AB13" s="12">
        <v>6</v>
      </c>
      <c r="AC13" s="12">
        <v>5</v>
      </c>
      <c r="AD13" s="12"/>
      <c r="AE13" s="12"/>
      <c r="AF13" s="12"/>
      <c r="AG13" s="12"/>
      <c r="AH13" s="12"/>
      <c r="AI13" s="12"/>
      <c r="AJ13" s="12">
        <v>81</v>
      </c>
      <c r="AK13" s="12">
        <v>84</v>
      </c>
      <c r="AL13" s="12">
        <v>94</v>
      </c>
      <c r="AM13" s="12">
        <v>96</v>
      </c>
      <c r="AN13" s="12">
        <v>100</v>
      </c>
      <c r="AO13" s="12">
        <v>72</v>
      </c>
      <c r="AP13" s="12">
        <v>95</v>
      </c>
      <c r="AQ13" s="12">
        <v>96</v>
      </c>
      <c r="AR13" s="12"/>
      <c r="AS13" s="12"/>
      <c r="AT13" s="12"/>
      <c r="AU13" s="12"/>
      <c r="AV13" s="12"/>
      <c r="AW13" s="5">
        <f t="shared" si="2"/>
        <v>8</v>
      </c>
      <c r="AX13" s="9">
        <f t="shared" si="3"/>
        <v>11.25</v>
      </c>
      <c r="AY13" s="12"/>
      <c r="AZ13" s="19">
        <f t="shared" si="4"/>
        <v>718</v>
      </c>
      <c r="BA13" s="12"/>
      <c r="BB13" s="12"/>
      <c r="BC13" s="12"/>
      <c r="BD13" s="12"/>
      <c r="BE13" s="12"/>
      <c r="BF13" s="10"/>
    </row>
    <row r="14" spans="1:58" ht="13.5">
      <c r="A14" s="11" t="s">
        <v>206</v>
      </c>
      <c r="B14" s="10">
        <v>14</v>
      </c>
      <c r="C14" s="26" t="s">
        <v>249</v>
      </c>
      <c r="D14" s="12">
        <v>4806</v>
      </c>
      <c r="E14" s="12"/>
      <c r="F14" s="12"/>
      <c r="G14" s="12" t="s">
        <v>377</v>
      </c>
      <c r="H14" s="20" t="s">
        <v>398</v>
      </c>
      <c r="I14" s="12" t="s">
        <v>399</v>
      </c>
      <c r="J14" s="14">
        <v>0.75</v>
      </c>
      <c r="K14" s="7"/>
      <c r="L14" s="6">
        <f t="shared" si="0"/>
        <v>0.75</v>
      </c>
      <c r="M14" s="12"/>
      <c r="N14" s="12"/>
      <c r="O14" s="12"/>
      <c r="P14" s="12"/>
      <c r="Q14" s="25">
        <f t="shared" si="1"/>
        <v>0</v>
      </c>
      <c r="R14" s="12"/>
      <c r="S14" s="12">
        <v>308</v>
      </c>
      <c r="T14" s="32">
        <v>36</v>
      </c>
      <c r="U14" s="11"/>
      <c r="V14" s="12"/>
      <c r="W14" s="12"/>
      <c r="X14" s="12">
        <v>34</v>
      </c>
      <c r="Y14" s="12"/>
      <c r="Z14" s="12"/>
      <c r="AA14" s="12">
        <v>24</v>
      </c>
      <c r="AB14" s="12">
        <v>24</v>
      </c>
      <c r="AC14" s="12">
        <v>13</v>
      </c>
      <c r="AD14" s="12"/>
      <c r="AE14" s="12"/>
      <c r="AF14" s="12"/>
      <c r="AG14" s="12"/>
      <c r="AH14" s="12"/>
      <c r="AI14" s="12"/>
      <c r="AJ14" s="12"/>
      <c r="AK14" s="12"/>
      <c r="AL14" s="12">
        <v>66</v>
      </c>
      <c r="AM14" s="12"/>
      <c r="AN14" s="12"/>
      <c r="AO14" s="12">
        <v>77</v>
      </c>
      <c r="AP14" s="12">
        <v>77</v>
      </c>
      <c r="AQ14" s="12">
        <v>88</v>
      </c>
      <c r="AR14" s="12"/>
      <c r="AS14" s="12"/>
      <c r="AT14" s="12"/>
      <c r="AU14" s="12"/>
      <c r="AV14" s="12"/>
      <c r="AW14" s="5">
        <f t="shared" si="2"/>
        <v>4</v>
      </c>
      <c r="AX14" s="9">
        <f t="shared" si="3"/>
        <v>23.75</v>
      </c>
      <c r="AY14" s="12"/>
      <c r="AZ14" s="19">
        <f t="shared" si="4"/>
        <v>308</v>
      </c>
      <c r="BA14" s="12"/>
      <c r="BB14" s="12"/>
      <c r="BC14" s="12"/>
      <c r="BD14" s="12"/>
      <c r="BE14" s="12"/>
      <c r="BF14" s="10"/>
    </row>
    <row r="15" spans="1:58" ht="13.5">
      <c r="A15" s="11" t="s">
        <v>206</v>
      </c>
      <c r="B15" s="10">
        <v>15</v>
      </c>
      <c r="C15" s="11" t="s">
        <v>251</v>
      </c>
      <c r="D15" s="12">
        <v>618</v>
      </c>
      <c r="E15" s="12"/>
      <c r="F15" s="12"/>
      <c r="G15" s="12" t="s">
        <v>400</v>
      </c>
      <c r="H15" s="20" t="s">
        <v>252</v>
      </c>
      <c r="I15" s="12" t="s">
        <v>229</v>
      </c>
      <c r="J15" s="14">
        <v>0.74</v>
      </c>
      <c r="K15" s="7"/>
      <c r="L15" s="6">
        <f t="shared" si="0"/>
        <v>0.74</v>
      </c>
      <c r="M15" s="12"/>
      <c r="N15" s="12"/>
      <c r="O15" s="12"/>
      <c r="P15" s="12"/>
      <c r="Q15" s="25">
        <f t="shared" si="1"/>
        <v>0</v>
      </c>
      <c r="R15" s="12"/>
      <c r="S15" s="12">
        <v>627</v>
      </c>
      <c r="T15" s="32">
        <v>14</v>
      </c>
      <c r="U15" s="11"/>
      <c r="V15" s="12" t="s">
        <v>379</v>
      </c>
      <c r="W15" s="12"/>
      <c r="X15" s="12">
        <v>1</v>
      </c>
      <c r="Y15" s="12">
        <v>17</v>
      </c>
      <c r="Z15" s="12">
        <v>5</v>
      </c>
      <c r="AA15" s="12">
        <v>18</v>
      </c>
      <c r="AB15" s="12">
        <v>8</v>
      </c>
      <c r="AC15" s="12">
        <v>3</v>
      </c>
      <c r="AD15" s="12"/>
      <c r="AE15" s="12"/>
      <c r="AF15" s="12"/>
      <c r="AG15" s="12"/>
      <c r="AH15" s="12"/>
      <c r="AI15" s="12"/>
      <c r="AJ15" s="12">
        <v>73</v>
      </c>
      <c r="AK15" s="12"/>
      <c r="AL15" s="12">
        <v>100</v>
      </c>
      <c r="AM15" s="12">
        <v>84</v>
      </c>
      <c r="AN15" s="12">
        <v>96</v>
      </c>
      <c r="AO15" s="12">
        <v>83</v>
      </c>
      <c r="AP15" s="12">
        <v>93</v>
      </c>
      <c r="AQ15" s="12">
        <v>98</v>
      </c>
      <c r="AR15" s="12"/>
      <c r="AS15" s="12"/>
      <c r="AT15" s="12"/>
      <c r="AU15" s="12"/>
      <c r="AV15" s="12"/>
      <c r="AW15" s="5">
        <f t="shared" si="2"/>
        <v>7</v>
      </c>
      <c r="AX15" s="9">
        <f t="shared" si="3"/>
        <v>8.666666666666666</v>
      </c>
      <c r="AY15" s="12"/>
      <c r="AZ15" s="19">
        <f t="shared" si="4"/>
        <v>627</v>
      </c>
      <c r="BA15" s="12"/>
      <c r="BB15" s="12"/>
      <c r="BC15" s="12"/>
      <c r="BD15" s="12"/>
      <c r="BE15" s="12"/>
      <c r="BF15" s="10"/>
    </row>
    <row r="16" spans="1:58" ht="13.5">
      <c r="A16" s="11" t="s">
        <v>206</v>
      </c>
      <c r="B16" s="10">
        <v>16</v>
      </c>
      <c r="C16" s="11" t="s">
        <v>253</v>
      </c>
      <c r="D16" s="12">
        <v>5847</v>
      </c>
      <c r="E16" s="12"/>
      <c r="F16" s="12"/>
      <c r="G16" s="12" t="s">
        <v>401</v>
      </c>
      <c r="H16" s="20" t="s">
        <v>254</v>
      </c>
      <c r="I16" s="12" t="s">
        <v>215</v>
      </c>
      <c r="J16" s="14">
        <v>0.73</v>
      </c>
      <c r="K16" s="7"/>
      <c r="L16" s="6">
        <f t="shared" si="0"/>
        <v>0.73</v>
      </c>
      <c r="M16" s="12"/>
      <c r="N16" s="12"/>
      <c r="O16" s="12"/>
      <c r="P16" s="12"/>
      <c r="Q16" s="25">
        <f t="shared" si="1"/>
        <v>0</v>
      </c>
      <c r="R16" s="12"/>
      <c r="S16" s="12">
        <v>620</v>
      </c>
      <c r="T16" s="32">
        <v>15</v>
      </c>
      <c r="U16" s="11"/>
      <c r="V16" s="12">
        <v>19</v>
      </c>
      <c r="W16" s="12">
        <v>26</v>
      </c>
      <c r="X16" s="12">
        <v>21</v>
      </c>
      <c r="Y16" s="12">
        <v>34</v>
      </c>
      <c r="Z16" s="12">
        <v>25</v>
      </c>
      <c r="AA16" s="12">
        <v>30</v>
      </c>
      <c r="AB16" s="12">
        <v>31</v>
      </c>
      <c r="AC16" s="12">
        <v>1</v>
      </c>
      <c r="AD16" s="12"/>
      <c r="AE16" s="12"/>
      <c r="AF16" s="12"/>
      <c r="AG16" s="12"/>
      <c r="AH16" s="12"/>
      <c r="AI16" s="12"/>
      <c r="AJ16" s="12">
        <v>82</v>
      </c>
      <c r="AK16" s="12">
        <v>74</v>
      </c>
      <c r="AL16" s="12">
        <v>80</v>
      </c>
      <c r="AM16" s="12">
        <v>67</v>
      </c>
      <c r="AN16" s="12">
        <v>76</v>
      </c>
      <c r="AO16" s="12">
        <v>71</v>
      </c>
      <c r="AP16" s="12">
        <v>70</v>
      </c>
      <c r="AQ16" s="12">
        <v>100</v>
      </c>
      <c r="AR16" s="12"/>
      <c r="AS16" s="12"/>
      <c r="AT16" s="12"/>
      <c r="AU16" s="12"/>
      <c r="AV16" s="12"/>
      <c r="AW16" s="5">
        <f t="shared" si="2"/>
        <v>8</v>
      </c>
      <c r="AX16" s="9">
        <f t="shared" si="3"/>
        <v>23.375</v>
      </c>
      <c r="AY16" s="12"/>
      <c r="AZ16" s="19">
        <f t="shared" si="4"/>
        <v>620</v>
      </c>
      <c r="BA16" s="12"/>
      <c r="BB16" s="12"/>
      <c r="BC16" s="12"/>
      <c r="BD16" s="12"/>
      <c r="BE16" s="12"/>
      <c r="BF16" s="10"/>
    </row>
    <row r="17" spans="1:58" ht="13.5">
      <c r="A17" s="11" t="s">
        <v>206</v>
      </c>
      <c r="B17" s="10">
        <v>17</v>
      </c>
      <c r="C17" s="11" t="s">
        <v>255</v>
      </c>
      <c r="D17" s="12">
        <v>4353</v>
      </c>
      <c r="E17" s="12"/>
      <c r="F17" s="12"/>
      <c r="G17" s="12" t="s">
        <v>402</v>
      </c>
      <c r="H17" s="12" t="s">
        <v>256</v>
      </c>
      <c r="I17" s="12" t="s">
        <v>215</v>
      </c>
      <c r="J17" s="14">
        <v>0.73</v>
      </c>
      <c r="K17" s="7"/>
      <c r="L17" s="6">
        <f t="shared" si="0"/>
        <v>0.73</v>
      </c>
      <c r="M17" s="12"/>
      <c r="N17" s="12"/>
      <c r="O17" s="12"/>
      <c r="P17" s="12"/>
      <c r="Q17" s="25">
        <f t="shared" si="1"/>
        <v>0</v>
      </c>
      <c r="R17" s="12"/>
      <c r="S17" s="12">
        <v>363</v>
      </c>
      <c r="T17" s="32">
        <v>30</v>
      </c>
      <c r="U17" s="11"/>
      <c r="V17" s="12"/>
      <c r="W17" s="12"/>
      <c r="X17" s="12"/>
      <c r="Y17" s="12">
        <v>24</v>
      </c>
      <c r="Z17" s="12">
        <v>28</v>
      </c>
      <c r="AA17" s="12">
        <v>32</v>
      </c>
      <c r="AB17" s="12">
        <v>30</v>
      </c>
      <c r="AC17" s="12">
        <v>28</v>
      </c>
      <c r="AD17" s="12"/>
      <c r="AE17" s="12"/>
      <c r="AF17" s="12"/>
      <c r="AG17" s="12"/>
      <c r="AH17" s="12"/>
      <c r="AI17" s="12"/>
      <c r="AJ17" s="12"/>
      <c r="AK17" s="12"/>
      <c r="AL17" s="12"/>
      <c r="AM17" s="12">
        <v>77</v>
      </c>
      <c r="AN17" s="12">
        <v>73</v>
      </c>
      <c r="AO17" s="12">
        <v>69</v>
      </c>
      <c r="AP17" s="12">
        <v>71</v>
      </c>
      <c r="AQ17" s="12">
        <v>73</v>
      </c>
      <c r="AR17" s="12"/>
      <c r="AS17" s="12"/>
      <c r="AT17" s="12"/>
      <c r="AU17" s="12"/>
      <c r="AV17" s="12"/>
      <c r="AW17" s="5">
        <f t="shared" si="2"/>
        <v>5</v>
      </c>
      <c r="AX17" s="9">
        <f t="shared" si="3"/>
        <v>28.4</v>
      </c>
      <c r="AY17" s="12"/>
      <c r="AZ17" s="19">
        <f t="shared" si="4"/>
        <v>363</v>
      </c>
      <c r="BA17" s="12"/>
      <c r="BB17" s="12"/>
      <c r="BC17" s="12"/>
      <c r="BD17" s="12"/>
      <c r="BE17" s="12"/>
      <c r="BF17" s="10"/>
    </row>
    <row r="18" spans="1:58" ht="13.5">
      <c r="A18" s="11" t="s">
        <v>206</v>
      </c>
      <c r="B18" s="10">
        <v>18</v>
      </c>
      <c r="C18" s="11" t="s">
        <v>257</v>
      </c>
      <c r="D18" s="12">
        <v>713</v>
      </c>
      <c r="E18" s="12"/>
      <c r="F18" s="12"/>
      <c r="G18" s="12" t="s">
        <v>403</v>
      </c>
      <c r="H18" s="12" t="s">
        <v>252</v>
      </c>
      <c r="I18" s="12" t="s">
        <v>258</v>
      </c>
      <c r="J18" s="14">
        <v>0.725</v>
      </c>
      <c r="K18" s="7"/>
      <c r="L18" s="6">
        <f t="shared" si="0"/>
        <v>0.725</v>
      </c>
      <c r="M18" s="12"/>
      <c r="N18" s="12"/>
      <c r="O18" s="12"/>
      <c r="P18" s="12"/>
      <c r="Q18" s="25">
        <f t="shared" si="1"/>
        <v>0</v>
      </c>
      <c r="R18" s="12"/>
      <c r="S18" s="12">
        <v>638</v>
      </c>
      <c r="T18" s="32">
        <v>12</v>
      </c>
      <c r="U18" s="11"/>
      <c r="V18" s="12">
        <v>21</v>
      </c>
      <c r="W18" s="12">
        <v>20</v>
      </c>
      <c r="X18" s="12">
        <v>24</v>
      </c>
      <c r="Y18" s="12">
        <v>13</v>
      </c>
      <c r="Z18" s="12">
        <v>21</v>
      </c>
      <c r="AA18" s="12">
        <v>35</v>
      </c>
      <c r="AB18" s="12">
        <v>15</v>
      </c>
      <c r="AC18" s="12">
        <v>21</v>
      </c>
      <c r="AD18" s="12"/>
      <c r="AE18" s="12"/>
      <c r="AF18" s="12"/>
      <c r="AG18" s="12"/>
      <c r="AH18" s="12"/>
      <c r="AI18" s="12"/>
      <c r="AJ18" s="12">
        <v>80</v>
      </c>
      <c r="AK18" s="12">
        <v>81</v>
      </c>
      <c r="AL18" s="12">
        <v>77</v>
      </c>
      <c r="AM18" s="12">
        <v>88</v>
      </c>
      <c r="AN18" s="12">
        <v>80</v>
      </c>
      <c r="AO18" s="12">
        <v>66</v>
      </c>
      <c r="AP18" s="12">
        <v>86</v>
      </c>
      <c r="AQ18" s="12">
        <v>80</v>
      </c>
      <c r="AR18" s="12"/>
      <c r="AS18" s="12"/>
      <c r="AT18" s="12"/>
      <c r="AU18" s="12"/>
      <c r="AV18" s="12"/>
      <c r="AW18" s="5">
        <f t="shared" si="2"/>
        <v>8</v>
      </c>
      <c r="AX18" s="9">
        <f t="shared" si="3"/>
        <v>21.25</v>
      </c>
      <c r="AY18" s="12"/>
      <c r="AZ18" s="19">
        <f t="shared" si="4"/>
        <v>638</v>
      </c>
      <c r="BA18" s="12"/>
      <c r="BB18" s="12"/>
      <c r="BC18" s="12"/>
      <c r="BD18" s="12"/>
      <c r="BE18" s="12"/>
      <c r="BF18" s="10"/>
    </row>
    <row r="19" spans="1:58" ht="13.5">
      <c r="A19" s="11"/>
      <c r="B19" s="10">
        <v>19</v>
      </c>
      <c r="C19" s="11" t="s">
        <v>259</v>
      </c>
      <c r="D19" s="12">
        <v>3733</v>
      </c>
      <c r="E19" s="13"/>
      <c r="F19" s="12"/>
      <c r="G19" s="12" t="s">
        <v>404</v>
      </c>
      <c r="H19" s="12" t="s">
        <v>260</v>
      </c>
      <c r="I19" s="12" t="s">
        <v>229</v>
      </c>
      <c r="J19" s="14">
        <v>0.72</v>
      </c>
      <c r="K19" s="7"/>
      <c r="L19" s="6">
        <f t="shared" si="0"/>
        <v>0.72</v>
      </c>
      <c r="M19" s="12"/>
      <c r="N19" s="12"/>
      <c r="O19" s="12"/>
      <c r="P19" s="12"/>
      <c r="Q19" s="25">
        <f t="shared" si="1"/>
        <v>0</v>
      </c>
      <c r="R19" s="12"/>
      <c r="S19" s="12">
        <v>78</v>
      </c>
      <c r="T19" s="32">
        <v>57</v>
      </c>
      <c r="U19" s="11"/>
      <c r="V19" s="12"/>
      <c r="W19" s="12"/>
      <c r="X19" s="12"/>
      <c r="Y19" s="12"/>
      <c r="Z19" s="12"/>
      <c r="AA19" s="12"/>
      <c r="AB19" s="12"/>
      <c r="AC19" s="12">
        <v>23</v>
      </c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>
        <v>78</v>
      </c>
      <c r="AR19" s="12"/>
      <c r="AS19" s="12"/>
      <c r="AT19" s="12"/>
      <c r="AU19" s="12"/>
      <c r="AV19" s="12"/>
      <c r="AW19" s="5">
        <f t="shared" si="2"/>
        <v>1</v>
      </c>
      <c r="AX19" s="9">
        <f t="shared" si="3"/>
        <v>23</v>
      </c>
      <c r="AY19" s="12"/>
      <c r="AZ19" s="19">
        <f t="shared" si="4"/>
        <v>78</v>
      </c>
      <c r="BA19" s="12"/>
      <c r="BB19" s="12"/>
      <c r="BC19" s="12"/>
      <c r="BD19" s="12"/>
      <c r="BE19" s="12"/>
      <c r="BF19" s="10"/>
    </row>
    <row r="20" spans="1:58" ht="13.5">
      <c r="A20" s="11" t="s">
        <v>206</v>
      </c>
      <c r="B20" s="10">
        <v>20</v>
      </c>
      <c r="C20" s="11" t="s">
        <v>261</v>
      </c>
      <c r="D20" s="12">
        <v>5845</v>
      </c>
      <c r="E20" s="12"/>
      <c r="F20" s="12"/>
      <c r="G20" s="12" t="s">
        <v>405</v>
      </c>
      <c r="H20" s="12" t="s">
        <v>262</v>
      </c>
      <c r="I20" s="12" t="s">
        <v>229</v>
      </c>
      <c r="J20" s="14">
        <v>0.72</v>
      </c>
      <c r="K20" s="7"/>
      <c r="L20" s="6">
        <f t="shared" si="0"/>
        <v>0.72</v>
      </c>
      <c r="M20" s="12"/>
      <c r="N20" s="12"/>
      <c r="O20" s="12"/>
      <c r="P20" s="12"/>
      <c r="Q20" s="25">
        <f t="shared" si="1"/>
        <v>0</v>
      </c>
      <c r="R20" s="12"/>
      <c r="S20" s="12">
        <v>498</v>
      </c>
      <c r="T20" s="32">
        <v>26</v>
      </c>
      <c r="U20" s="11"/>
      <c r="V20" s="12"/>
      <c r="W20" s="12"/>
      <c r="X20" s="12">
        <v>16</v>
      </c>
      <c r="Y20" s="12">
        <v>33</v>
      </c>
      <c r="Z20" s="12">
        <v>3</v>
      </c>
      <c r="AA20" s="12">
        <v>5</v>
      </c>
      <c r="AB20" s="12">
        <v>10</v>
      </c>
      <c r="AC20" s="12">
        <v>41</v>
      </c>
      <c r="AD20" s="12"/>
      <c r="AE20" s="12"/>
      <c r="AF20" s="12"/>
      <c r="AG20" s="12"/>
      <c r="AH20" s="12"/>
      <c r="AI20" s="12"/>
      <c r="AJ20" s="12"/>
      <c r="AK20" s="12"/>
      <c r="AL20" s="12">
        <v>85</v>
      </c>
      <c r="AM20" s="12">
        <v>68</v>
      </c>
      <c r="AN20" s="12">
        <v>98</v>
      </c>
      <c r="AO20" s="12">
        <v>96</v>
      </c>
      <c r="AP20" s="12">
        <v>91</v>
      </c>
      <c r="AQ20" s="12">
        <v>60</v>
      </c>
      <c r="AR20" s="12"/>
      <c r="AS20" s="12"/>
      <c r="AT20" s="12"/>
      <c r="AU20" s="12"/>
      <c r="AV20" s="12"/>
      <c r="AW20" s="5">
        <f t="shared" si="2"/>
        <v>6</v>
      </c>
      <c r="AX20" s="9">
        <f t="shared" si="3"/>
        <v>18</v>
      </c>
      <c r="AY20" s="12"/>
      <c r="AZ20" s="19">
        <f t="shared" si="4"/>
        <v>498</v>
      </c>
      <c r="BA20" s="12"/>
      <c r="BB20" s="12"/>
      <c r="BC20" s="12"/>
      <c r="BD20" s="12"/>
      <c r="BE20" s="12"/>
      <c r="BF20" s="10"/>
    </row>
    <row r="21" spans="1:58" ht="13.5">
      <c r="A21" s="11" t="s">
        <v>206</v>
      </c>
      <c r="B21" s="10">
        <v>21</v>
      </c>
      <c r="C21" s="11" t="s">
        <v>263</v>
      </c>
      <c r="D21" s="12">
        <v>787</v>
      </c>
      <c r="E21" s="12"/>
      <c r="F21" s="12"/>
      <c r="G21" s="12" t="s">
        <v>406</v>
      </c>
      <c r="H21" s="12" t="s">
        <v>264</v>
      </c>
      <c r="I21" s="12" t="s">
        <v>216</v>
      </c>
      <c r="J21" s="14">
        <v>0.7</v>
      </c>
      <c r="K21" s="7"/>
      <c r="L21" s="6">
        <f t="shared" si="0"/>
        <v>0.7</v>
      </c>
      <c r="M21" s="12"/>
      <c r="N21" s="12"/>
      <c r="O21" s="12"/>
      <c r="P21" s="12"/>
      <c r="Q21" s="25">
        <f t="shared" si="1"/>
        <v>0</v>
      </c>
      <c r="R21" s="12"/>
      <c r="S21" s="12">
        <v>516</v>
      </c>
      <c r="T21" s="32">
        <v>24</v>
      </c>
      <c r="U21" s="11"/>
      <c r="V21" s="12"/>
      <c r="W21" s="12"/>
      <c r="X21" s="12">
        <v>8</v>
      </c>
      <c r="Y21" s="12">
        <v>12</v>
      </c>
      <c r="Z21" s="12">
        <v>8</v>
      </c>
      <c r="AA21" s="12">
        <v>27</v>
      </c>
      <c r="AB21" s="12">
        <v>19</v>
      </c>
      <c r="AC21" s="12">
        <v>16</v>
      </c>
      <c r="AD21" s="12"/>
      <c r="AE21" s="12"/>
      <c r="AF21" s="12"/>
      <c r="AG21" s="12"/>
      <c r="AH21" s="12"/>
      <c r="AI21" s="12"/>
      <c r="AJ21" s="12"/>
      <c r="AK21" s="12"/>
      <c r="AL21" s="12">
        <v>93</v>
      </c>
      <c r="AM21" s="12">
        <v>89</v>
      </c>
      <c r="AN21" s="12">
        <v>93</v>
      </c>
      <c r="AO21" s="12">
        <v>74</v>
      </c>
      <c r="AP21" s="12">
        <v>82</v>
      </c>
      <c r="AQ21" s="12">
        <v>85</v>
      </c>
      <c r="AR21" s="12"/>
      <c r="AS21" s="12"/>
      <c r="AT21" s="12"/>
      <c r="AU21" s="12"/>
      <c r="AV21" s="12"/>
      <c r="AW21" s="5">
        <f t="shared" si="2"/>
        <v>6</v>
      </c>
      <c r="AX21" s="9">
        <f t="shared" si="3"/>
        <v>15</v>
      </c>
      <c r="AY21" s="12"/>
      <c r="AZ21" s="19">
        <f t="shared" si="4"/>
        <v>516</v>
      </c>
      <c r="BA21" s="12"/>
      <c r="BB21" s="12"/>
      <c r="BC21" s="12"/>
      <c r="BD21" s="12"/>
      <c r="BE21" s="12"/>
      <c r="BF21" s="10"/>
    </row>
    <row r="22" spans="1:58" ht="13.5">
      <c r="A22" s="11"/>
      <c r="B22" s="10">
        <v>22</v>
      </c>
      <c r="C22" s="11" t="s">
        <v>265</v>
      </c>
      <c r="D22" s="12">
        <v>3306</v>
      </c>
      <c r="E22" s="12"/>
      <c r="F22" s="12"/>
      <c r="G22" s="12" t="s">
        <v>407</v>
      </c>
      <c r="H22" s="12" t="s">
        <v>266</v>
      </c>
      <c r="I22" s="12" t="s">
        <v>215</v>
      </c>
      <c r="J22" s="14">
        <v>0.7</v>
      </c>
      <c r="K22" s="7"/>
      <c r="L22" s="6">
        <f t="shared" si="0"/>
        <v>0.7</v>
      </c>
      <c r="M22" s="12"/>
      <c r="N22" s="12"/>
      <c r="O22" s="12"/>
      <c r="P22" s="12"/>
      <c r="Q22" s="25">
        <f t="shared" si="1"/>
        <v>0</v>
      </c>
      <c r="R22" s="12"/>
      <c r="S22" s="12">
        <v>538</v>
      </c>
      <c r="T22" s="32">
        <v>22</v>
      </c>
      <c r="U22" s="11"/>
      <c r="V22" s="12"/>
      <c r="W22" s="12"/>
      <c r="X22" s="12">
        <v>5</v>
      </c>
      <c r="Y22" s="12">
        <v>1</v>
      </c>
      <c r="Z22" s="12">
        <v>6</v>
      </c>
      <c r="AA22" s="12">
        <v>13</v>
      </c>
      <c r="AB22" s="12">
        <v>9</v>
      </c>
      <c r="AC22" s="12">
        <v>34</v>
      </c>
      <c r="AD22" s="12"/>
      <c r="AE22" s="12"/>
      <c r="AF22" s="12"/>
      <c r="AG22" s="12"/>
      <c r="AH22" s="12"/>
      <c r="AI22" s="12"/>
      <c r="AJ22" s="12"/>
      <c r="AK22" s="12"/>
      <c r="AL22" s="12">
        <v>96</v>
      </c>
      <c r="AM22" s="12">
        <v>100</v>
      </c>
      <c r="AN22" s="12">
        <v>95</v>
      </c>
      <c r="AO22" s="12">
        <v>88</v>
      </c>
      <c r="AP22" s="12">
        <v>92</v>
      </c>
      <c r="AQ22" s="12">
        <v>67</v>
      </c>
      <c r="AR22" s="12"/>
      <c r="AS22" s="12"/>
      <c r="AT22" s="12"/>
      <c r="AU22" s="12"/>
      <c r="AV22" s="12"/>
      <c r="AW22" s="5">
        <f t="shared" si="2"/>
        <v>6</v>
      </c>
      <c r="AX22" s="9">
        <f t="shared" si="3"/>
        <v>11.333333333333334</v>
      </c>
      <c r="AY22" s="12"/>
      <c r="AZ22" s="19">
        <f t="shared" si="4"/>
        <v>538</v>
      </c>
      <c r="BA22" s="12"/>
      <c r="BB22" s="12"/>
      <c r="BC22" s="12"/>
      <c r="BD22" s="12"/>
      <c r="BE22" s="12"/>
      <c r="BF22" s="10"/>
    </row>
    <row r="23" spans="1:58" ht="13.5">
      <c r="A23" s="11" t="s">
        <v>206</v>
      </c>
      <c r="B23" s="10">
        <v>23</v>
      </c>
      <c r="C23" s="11" t="s">
        <v>267</v>
      </c>
      <c r="D23" s="12">
        <v>721</v>
      </c>
      <c r="E23" s="12"/>
      <c r="F23" s="12"/>
      <c r="G23" s="12" t="s">
        <v>408</v>
      </c>
      <c r="H23" s="12" t="s">
        <v>268</v>
      </c>
      <c r="I23" s="12" t="s">
        <v>229</v>
      </c>
      <c r="J23" s="14">
        <v>0.69</v>
      </c>
      <c r="K23" s="7"/>
      <c r="L23" s="6">
        <f t="shared" si="0"/>
        <v>0.69</v>
      </c>
      <c r="M23" s="12"/>
      <c r="N23" s="12"/>
      <c r="O23" s="12"/>
      <c r="P23" s="12"/>
      <c r="Q23" s="25">
        <f t="shared" si="1"/>
        <v>0</v>
      </c>
      <c r="R23" s="12"/>
      <c r="S23" s="12">
        <v>696</v>
      </c>
      <c r="T23" s="32">
        <v>4</v>
      </c>
      <c r="U23" s="11"/>
      <c r="V23" s="12">
        <v>15</v>
      </c>
      <c r="W23" s="12">
        <v>18</v>
      </c>
      <c r="X23" s="12">
        <v>27</v>
      </c>
      <c r="Y23" s="12">
        <v>3</v>
      </c>
      <c r="Z23" s="12">
        <v>7</v>
      </c>
      <c r="AA23" s="12">
        <v>17</v>
      </c>
      <c r="AB23" s="12">
        <v>7</v>
      </c>
      <c r="AC23" s="12">
        <v>18</v>
      </c>
      <c r="AD23" s="12"/>
      <c r="AE23" s="12"/>
      <c r="AF23" s="12"/>
      <c r="AG23" s="12"/>
      <c r="AH23" s="12"/>
      <c r="AI23" s="12"/>
      <c r="AJ23" s="12">
        <v>86</v>
      </c>
      <c r="AK23" s="12">
        <v>83</v>
      </c>
      <c r="AL23" s="12">
        <v>74</v>
      </c>
      <c r="AM23" s="12">
        <v>98</v>
      </c>
      <c r="AN23" s="12">
        <v>94</v>
      </c>
      <c r="AO23" s="12">
        <v>84</v>
      </c>
      <c r="AP23" s="12">
        <v>94</v>
      </c>
      <c r="AQ23" s="12">
        <v>83</v>
      </c>
      <c r="AR23" s="12"/>
      <c r="AS23" s="12"/>
      <c r="AT23" s="12"/>
      <c r="AU23" s="12"/>
      <c r="AV23" s="12"/>
      <c r="AW23" s="5">
        <f t="shared" si="2"/>
        <v>8</v>
      </c>
      <c r="AX23" s="9">
        <f t="shared" si="3"/>
        <v>14</v>
      </c>
      <c r="AY23" s="12"/>
      <c r="AZ23" s="19">
        <f t="shared" si="4"/>
        <v>696</v>
      </c>
      <c r="BA23" s="12"/>
      <c r="BB23" s="12"/>
      <c r="BC23" s="12"/>
      <c r="BD23" s="12"/>
      <c r="BE23" s="12"/>
      <c r="BF23" s="10"/>
    </row>
    <row r="24" spans="1:58" ht="13.5">
      <c r="A24" s="11" t="s">
        <v>206</v>
      </c>
      <c r="B24" s="10">
        <v>24</v>
      </c>
      <c r="C24" s="11" t="s">
        <v>269</v>
      </c>
      <c r="D24" s="12">
        <v>5137</v>
      </c>
      <c r="E24" s="12"/>
      <c r="F24" s="12"/>
      <c r="G24" s="12" t="s">
        <v>409</v>
      </c>
      <c r="H24" s="12" t="s">
        <v>270</v>
      </c>
      <c r="I24" s="12" t="s">
        <v>218</v>
      </c>
      <c r="J24" s="14">
        <v>0.69</v>
      </c>
      <c r="K24" s="7"/>
      <c r="L24" s="6">
        <f t="shared" si="0"/>
        <v>0.69</v>
      </c>
      <c r="M24" s="12"/>
      <c r="N24" s="12"/>
      <c r="O24" s="12"/>
      <c r="P24" s="12"/>
      <c r="Q24" s="25">
        <f t="shared" si="1"/>
        <v>0</v>
      </c>
      <c r="R24" s="12"/>
      <c r="S24" s="12">
        <v>387</v>
      </c>
      <c r="T24" s="32">
        <v>29</v>
      </c>
      <c r="U24" s="11"/>
      <c r="V24" s="12"/>
      <c r="W24" s="12"/>
      <c r="X24" s="12"/>
      <c r="Y24" s="12">
        <v>10</v>
      </c>
      <c r="Z24" s="12">
        <v>4</v>
      </c>
      <c r="AA24" s="12">
        <v>33</v>
      </c>
      <c r="AB24" s="12">
        <v>32</v>
      </c>
      <c r="AC24" s="12">
        <v>39</v>
      </c>
      <c r="AD24" s="12"/>
      <c r="AE24" s="12"/>
      <c r="AF24" s="12"/>
      <c r="AG24" s="12"/>
      <c r="AH24" s="12"/>
      <c r="AI24" s="12"/>
      <c r="AJ24" s="12"/>
      <c r="AK24" s="12"/>
      <c r="AL24" s="12"/>
      <c r="AM24" s="12">
        <v>91</v>
      </c>
      <c r="AN24" s="12">
        <v>97</v>
      </c>
      <c r="AO24" s="12">
        <v>68</v>
      </c>
      <c r="AP24" s="12">
        <v>69</v>
      </c>
      <c r="AQ24" s="12">
        <v>62</v>
      </c>
      <c r="AR24" s="12"/>
      <c r="AS24" s="12"/>
      <c r="AT24" s="12"/>
      <c r="AU24" s="12"/>
      <c r="AV24" s="12"/>
      <c r="AW24" s="5">
        <f t="shared" si="2"/>
        <v>5</v>
      </c>
      <c r="AX24" s="9">
        <f t="shared" si="3"/>
        <v>23.6</v>
      </c>
      <c r="AY24" s="12"/>
      <c r="AZ24" s="19">
        <f t="shared" si="4"/>
        <v>387</v>
      </c>
      <c r="BA24" s="12"/>
      <c r="BB24" s="12"/>
      <c r="BC24" s="12"/>
      <c r="BD24" s="12"/>
      <c r="BE24" s="12"/>
      <c r="BF24" s="10"/>
    </row>
    <row r="25" spans="1:58" ht="13.5">
      <c r="A25" s="11"/>
      <c r="B25" s="10">
        <v>25</v>
      </c>
      <c r="C25" s="11" t="s">
        <v>271</v>
      </c>
      <c r="D25" s="12">
        <v>4522</v>
      </c>
      <c r="E25" s="12"/>
      <c r="F25" s="12"/>
      <c r="G25" s="12" t="s">
        <v>410</v>
      </c>
      <c r="H25" s="12" t="s">
        <v>272</v>
      </c>
      <c r="I25" s="12" t="s">
        <v>250</v>
      </c>
      <c r="J25" s="14">
        <v>0.69</v>
      </c>
      <c r="K25" s="7"/>
      <c r="L25" s="6">
        <f t="shared" si="0"/>
        <v>0.69</v>
      </c>
      <c r="M25" s="12"/>
      <c r="N25" s="12"/>
      <c r="O25" s="12"/>
      <c r="P25" s="12"/>
      <c r="Q25" s="25">
        <f t="shared" si="1"/>
        <v>0</v>
      </c>
      <c r="R25" s="12"/>
      <c r="S25" s="12">
        <v>70</v>
      </c>
      <c r="T25" s="32">
        <v>59</v>
      </c>
      <c r="U25" s="11"/>
      <c r="V25" s="12"/>
      <c r="W25" s="12"/>
      <c r="X25" s="12"/>
      <c r="Y25" s="12"/>
      <c r="Z25" s="12"/>
      <c r="AA25" s="12"/>
      <c r="AB25" s="12"/>
      <c r="AC25" s="12">
        <v>31</v>
      </c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>
        <v>70</v>
      </c>
      <c r="AR25" s="12"/>
      <c r="AS25" s="12"/>
      <c r="AT25" s="12"/>
      <c r="AU25" s="12"/>
      <c r="AV25" s="12"/>
      <c r="AW25" s="5">
        <f t="shared" si="2"/>
        <v>1</v>
      </c>
      <c r="AX25" s="9">
        <f t="shared" si="3"/>
        <v>31</v>
      </c>
      <c r="AY25" s="12"/>
      <c r="AZ25" s="19">
        <f t="shared" si="4"/>
        <v>70</v>
      </c>
      <c r="BA25" s="12"/>
      <c r="BB25" s="12"/>
      <c r="BC25" s="12"/>
      <c r="BD25" s="12"/>
      <c r="BE25" s="12"/>
      <c r="BF25" s="10"/>
    </row>
    <row r="26" spans="1:58" ht="13.5">
      <c r="A26" s="11"/>
      <c r="B26" s="10">
        <v>26</v>
      </c>
      <c r="C26" s="11" t="s">
        <v>273</v>
      </c>
      <c r="D26" s="12">
        <v>343</v>
      </c>
      <c r="E26" s="12"/>
      <c r="F26" s="12"/>
      <c r="G26" s="12" t="s">
        <v>411</v>
      </c>
      <c r="H26" s="12" t="s">
        <v>274</v>
      </c>
      <c r="I26" s="12" t="s">
        <v>219</v>
      </c>
      <c r="J26" s="14">
        <v>0.68</v>
      </c>
      <c r="K26" s="7"/>
      <c r="L26" s="6">
        <f t="shared" si="0"/>
        <v>0.68</v>
      </c>
      <c r="M26" s="12"/>
      <c r="N26" s="12"/>
      <c r="O26" s="12"/>
      <c r="P26" s="12"/>
      <c r="Q26" s="25">
        <f t="shared" si="1"/>
        <v>0</v>
      </c>
      <c r="R26" s="12"/>
      <c r="S26" s="12">
        <v>341</v>
      </c>
      <c r="T26" s="32">
        <v>34</v>
      </c>
      <c r="U26" s="11"/>
      <c r="V26" s="12"/>
      <c r="W26" s="12"/>
      <c r="X26" s="12"/>
      <c r="Y26" s="12" t="s">
        <v>412</v>
      </c>
      <c r="Z26" s="12">
        <v>33</v>
      </c>
      <c r="AA26" s="12">
        <v>31</v>
      </c>
      <c r="AB26" s="12">
        <v>29</v>
      </c>
      <c r="AC26" s="12">
        <v>35</v>
      </c>
      <c r="AD26" s="12"/>
      <c r="AE26" s="12"/>
      <c r="AF26" s="12"/>
      <c r="AG26" s="12"/>
      <c r="AH26" s="12"/>
      <c r="AI26" s="12"/>
      <c r="AJ26" s="12"/>
      <c r="AK26" s="12"/>
      <c r="AL26" s="12"/>
      <c r="AM26" s="12">
        <v>65</v>
      </c>
      <c r="AN26" s="12">
        <v>68</v>
      </c>
      <c r="AO26" s="12">
        <v>70</v>
      </c>
      <c r="AP26" s="12">
        <v>72</v>
      </c>
      <c r="AQ26" s="12">
        <v>66</v>
      </c>
      <c r="AR26" s="12"/>
      <c r="AS26" s="12"/>
      <c r="AT26" s="12"/>
      <c r="AU26" s="12"/>
      <c r="AV26" s="12"/>
      <c r="AW26" s="5">
        <f t="shared" si="2"/>
        <v>5</v>
      </c>
      <c r="AX26" s="9">
        <f t="shared" si="3"/>
        <v>32</v>
      </c>
      <c r="AY26" s="12"/>
      <c r="AZ26" s="19">
        <f t="shared" si="4"/>
        <v>341</v>
      </c>
      <c r="BA26" s="12"/>
      <c r="BB26" s="12"/>
      <c r="BC26" s="12"/>
      <c r="BD26" s="12"/>
      <c r="BE26" s="12"/>
      <c r="BF26" s="10"/>
    </row>
    <row r="27" spans="1:58" ht="13.5">
      <c r="A27" s="11"/>
      <c r="B27" s="10">
        <v>27</v>
      </c>
      <c r="C27" s="11" t="s">
        <v>275</v>
      </c>
      <c r="D27" s="12">
        <v>4944</v>
      </c>
      <c r="E27" s="12"/>
      <c r="F27" s="12"/>
      <c r="G27" s="12" t="s">
        <v>413</v>
      </c>
      <c r="H27" s="12" t="s">
        <v>276</v>
      </c>
      <c r="I27" s="12" t="s">
        <v>277</v>
      </c>
      <c r="J27" s="14">
        <v>0.68</v>
      </c>
      <c r="K27" s="7"/>
      <c r="L27" s="6">
        <f t="shared" si="0"/>
        <v>0.68</v>
      </c>
      <c r="M27" s="12"/>
      <c r="N27" s="12"/>
      <c r="O27" s="12"/>
      <c r="P27" s="12"/>
      <c r="Q27" s="25">
        <f t="shared" si="1"/>
        <v>0</v>
      </c>
      <c r="R27" s="12"/>
      <c r="S27" s="12">
        <v>271</v>
      </c>
      <c r="T27" s="32">
        <v>37</v>
      </c>
      <c r="U27" s="11"/>
      <c r="V27" s="12">
        <v>14</v>
      </c>
      <c r="W27" s="12">
        <v>1</v>
      </c>
      <c r="X27" s="12"/>
      <c r="Y27" s="12"/>
      <c r="Z27" s="12"/>
      <c r="AA27" s="12"/>
      <c r="AB27" s="12"/>
      <c r="AC27" s="12">
        <v>17</v>
      </c>
      <c r="AD27" s="12"/>
      <c r="AE27" s="12"/>
      <c r="AF27" s="12"/>
      <c r="AG27" s="12"/>
      <c r="AH27" s="12"/>
      <c r="AI27" s="12"/>
      <c r="AJ27" s="12">
        <v>87</v>
      </c>
      <c r="AK27" s="12">
        <v>100</v>
      </c>
      <c r="AL27" s="12"/>
      <c r="AM27" s="12"/>
      <c r="AN27" s="12"/>
      <c r="AO27" s="12"/>
      <c r="AP27" s="12"/>
      <c r="AQ27" s="12">
        <v>84</v>
      </c>
      <c r="AR27" s="12"/>
      <c r="AS27" s="12"/>
      <c r="AT27" s="12"/>
      <c r="AU27" s="12"/>
      <c r="AV27" s="12"/>
      <c r="AW27" s="5">
        <f t="shared" si="2"/>
        <v>3</v>
      </c>
      <c r="AX27" s="9">
        <f t="shared" si="3"/>
        <v>10.666666666666666</v>
      </c>
      <c r="AY27" s="12"/>
      <c r="AZ27" s="19">
        <f t="shared" si="4"/>
        <v>271</v>
      </c>
      <c r="BA27" s="12"/>
      <c r="BB27" s="12"/>
      <c r="BC27" s="12"/>
      <c r="BD27" s="12"/>
      <c r="BE27" s="12"/>
      <c r="BF27" s="10"/>
    </row>
    <row r="28" spans="1:58" ht="13.5">
      <c r="A28" s="11"/>
      <c r="B28" s="10">
        <v>28</v>
      </c>
      <c r="C28" s="11" t="s">
        <v>278</v>
      </c>
      <c r="D28" s="12">
        <v>753</v>
      </c>
      <c r="E28" s="12"/>
      <c r="F28" s="12"/>
      <c r="G28" s="12" t="s">
        <v>414</v>
      </c>
      <c r="H28" s="12" t="s">
        <v>415</v>
      </c>
      <c r="I28" s="12" t="s">
        <v>216</v>
      </c>
      <c r="J28" s="14">
        <v>0.67</v>
      </c>
      <c r="K28" s="7"/>
      <c r="L28" s="6">
        <f t="shared" si="0"/>
        <v>0.67</v>
      </c>
      <c r="M28" s="12"/>
      <c r="N28" s="12"/>
      <c r="O28" s="12"/>
      <c r="P28" s="12"/>
      <c r="Q28" s="25">
        <f t="shared" si="1"/>
        <v>0</v>
      </c>
      <c r="R28" s="12"/>
      <c r="S28" s="12">
        <v>63</v>
      </c>
      <c r="T28" s="32">
        <v>61</v>
      </c>
      <c r="U28" s="11"/>
      <c r="V28" s="12"/>
      <c r="W28" s="12"/>
      <c r="X28" s="12"/>
      <c r="Y28" s="12"/>
      <c r="Z28" s="12"/>
      <c r="AA28" s="12"/>
      <c r="AB28" s="12"/>
      <c r="AC28" s="12">
        <v>38</v>
      </c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>
        <v>63</v>
      </c>
      <c r="AR28" s="12"/>
      <c r="AS28" s="12"/>
      <c r="AT28" s="12"/>
      <c r="AU28" s="12"/>
      <c r="AV28" s="12"/>
      <c r="AW28" s="5">
        <f t="shared" si="2"/>
        <v>1</v>
      </c>
      <c r="AX28" s="9">
        <f t="shared" si="3"/>
        <v>38</v>
      </c>
      <c r="AY28" s="12"/>
      <c r="AZ28" s="19">
        <f t="shared" si="4"/>
        <v>63</v>
      </c>
      <c r="BA28" s="12"/>
      <c r="BB28" s="12"/>
      <c r="BC28" s="12"/>
      <c r="BD28" s="12"/>
      <c r="BE28" s="12"/>
      <c r="BF28" s="10"/>
    </row>
    <row r="29" spans="1:58" ht="13.5">
      <c r="A29" s="11" t="s">
        <v>206</v>
      </c>
      <c r="B29" s="10">
        <v>29</v>
      </c>
      <c r="C29" s="11" t="s">
        <v>279</v>
      </c>
      <c r="D29" s="12">
        <v>5044</v>
      </c>
      <c r="E29" s="12"/>
      <c r="F29" s="12"/>
      <c r="G29" s="12" t="s">
        <v>416</v>
      </c>
      <c r="H29" s="12" t="s">
        <v>280</v>
      </c>
      <c r="I29" s="12" t="s">
        <v>229</v>
      </c>
      <c r="J29" s="14">
        <v>0.65</v>
      </c>
      <c r="K29" s="7"/>
      <c r="L29" s="6">
        <f t="shared" si="0"/>
        <v>0.65</v>
      </c>
      <c r="M29" s="12"/>
      <c r="N29" s="12"/>
      <c r="O29" s="12"/>
      <c r="P29" s="12"/>
      <c r="Q29" s="25">
        <f t="shared" si="1"/>
        <v>0</v>
      </c>
      <c r="R29" s="12"/>
      <c r="S29" s="12">
        <v>342</v>
      </c>
      <c r="T29" s="32">
        <v>33</v>
      </c>
      <c r="U29" s="11"/>
      <c r="V29" s="12">
        <v>9</v>
      </c>
      <c r="W29" s="12">
        <v>15</v>
      </c>
      <c r="X29" s="12">
        <v>31</v>
      </c>
      <c r="Y29" s="12"/>
      <c r="Z29" s="12"/>
      <c r="AA29" s="12"/>
      <c r="AB29" s="12"/>
      <c r="AC29" s="12">
        <v>6</v>
      </c>
      <c r="AD29" s="12"/>
      <c r="AE29" s="12"/>
      <c r="AF29" s="12"/>
      <c r="AG29" s="12"/>
      <c r="AH29" s="12"/>
      <c r="AI29" s="12"/>
      <c r="AJ29" s="12">
        <v>92</v>
      </c>
      <c r="AK29" s="12">
        <v>86</v>
      </c>
      <c r="AL29" s="12">
        <v>69</v>
      </c>
      <c r="AM29" s="12"/>
      <c r="AN29" s="12"/>
      <c r="AO29" s="12"/>
      <c r="AP29" s="12"/>
      <c r="AQ29" s="12">
        <v>95</v>
      </c>
      <c r="AR29" s="12"/>
      <c r="AS29" s="12"/>
      <c r="AT29" s="12"/>
      <c r="AU29" s="12"/>
      <c r="AV29" s="12"/>
      <c r="AW29" s="5">
        <f t="shared" si="2"/>
        <v>4</v>
      </c>
      <c r="AX29" s="9">
        <f t="shared" si="3"/>
        <v>15.25</v>
      </c>
      <c r="AY29" s="12"/>
      <c r="AZ29" s="19">
        <f t="shared" si="4"/>
        <v>342</v>
      </c>
      <c r="BA29" s="12"/>
      <c r="BB29" s="12"/>
      <c r="BC29" s="12"/>
      <c r="BD29" s="12"/>
      <c r="BE29" s="12"/>
      <c r="BF29" s="10"/>
    </row>
    <row r="30" spans="1:58" ht="13.5">
      <c r="A30" s="11"/>
      <c r="B30" s="10">
        <v>30</v>
      </c>
      <c r="C30" s="11" t="s">
        <v>281</v>
      </c>
      <c r="D30" s="12">
        <v>4981</v>
      </c>
      <c r="E30" s="12"/>
      <c r="F30" s="12"/>
      <c r="G30" s="12" t="s">
        <v>417</v>
      </c>
      <c r="H30" s="12" t="s">
        <v>282</v>
      </c>
      <c r="I30" s="12" t="s">
        <v>215</v>
      </c>
      <c r="J30" s="14">
        <v>0.65</v>
      </c>
      <c r="K30" s="7"/>
      <c r="L30" s="6">
        <f t="shared" si="0"/>
        <v>0.65</v>
      </c>
      <c r="M30" s="12"/>
      <c r="N30" s="12"/>
      <c r="O30" s="12"/>
      <c r="P30" s="12"/>
      <c r="Q30" s="9">
        <f t="shared" si="1"/>
        <v>0</v>
      </c>
      <c r="R30" s="12"/>
      <c r="S30" s="12">
        <v>506</v>
      </c>
      <c r="T30" s="32">
        <v>25</v>
      </c>
      <c r="U30" s="11"/>
      <c r="V30" s="12"/>
      <c r="W30" s="12"/>
      <c r="X30" s="12">
        <v>14</v>
      </c>
      <c r="Y30" s="12">
        <v>11</v>
      </c>
      <c r="Z30" s="12">
        <v>27</v>
      </c>
      <c r="AA30" s="12">
        <v>19</v>
      </c>
      <c r="AB30" s="12">
        <v>3</v>
      </c>
      <c r="AC30" s="12">
        <v>26</v>
      </c>
      <c r="AD30" s="12"/>
      <c r="AE30" s="12"/>
      <c r="AF30" s="12"/>
      <c r="AG30" s="12"/>
      <c r="AH30" s="12"/>
      <c r="AI30" s="12"/>
      <c r="AJ30" s="12"/>
      <c r="AK30" s="12"/>
      <c r="AL30" s="12">
        <v>87</v>
      </c>
      <c r="AM30" s="12">
        <v>90</v>
      </c>
      <c r="AN30" s="12">
        <v>74</v>
      </c>
      <c r="AO30" s="12">
        <v>82</v>
      </c>
      <c r="AP30" s="12">
        <v>98</v>
      </c>
      <c r="AQ30" s="12">
        <v>75</v>
      </c>
      <c r="AR30" s="12"/>
      <c r="AS30" s="12"/>
      <c r="AT30" s="12"/>
      <c r="AU30" s="12"/>
      <c r="AV30" s="12"/>
      <c r="AW30" s="5">
        <f t="shared" si="2"/>
        <v>6</v>
      </c>
      <c r="AX30" s="9">
        <f t="shared" si="3"/>
        <v>16.666666666666668</v>
      </c>
      <c r="AY30" s="12"/>
      <c r="AZ30" s="19">
        <f t="shared" si="4"/>
        <v>506</v>
      </c>
      <c r="BA30" s="12"/>
      <c r="BB30" s="12"/>
      <c r="BC30" s="12"/>
      <c r="BD30" s="12"/>
      <c r="BE30" s="12"/>
      <c r="BF30" s="10"/>
    </row>
    <row r="31" spans="1:58" ht="13.5">
      <c r="A31" s="11" t="s">
        <v>206</v>
      </c>
      <c r="B31" s="10">
        <v>31</v>
      </c>
      <c r="C31" s="11" t="s">
        <v>236</v>
      </c>
      <c r="D31" s="12">
        <v>796</v>
      </c>
      <c r="E31" s="12"/>
      <c r="F31" s="12"/>
      <c r="G31" s="12" t="s">
        <v>418</v>
      </c>
      <c r="H31" s="12" t="s">
        <v>282</v>
      </c>
      <c r="I31" s="12" t="s">
        <v>215</v>
      </c>
      <c r="J31" s="14">
        <v>0.64</v>
      </c>
      <c r="K31" s="7"/>
      <c r="L31" s="6">
        <f t="shared" si="0"/>
        <v>0.64</v>
      </c>
      <c r="M31" s="12"/>
      <c r="N31" s="12"/>
      <c r="O31" s="12"/>
      <c r="P31" s="12"/>
      <c r="Q31" s="9">
        <f t="shared" si="1"/>
        <v>0</v>
      </c>
      <c r="R31" s="12"/>
      <c r="S31" s="12">
        <v>717</v>
      </c>
      <c r="T31" s="32">
        <v>2</v>
      </c>
      <c r="U31" s="11"/>
      <c r="V31" s="12">
        <v>3</v>
      </c>
      <c r="W31" s="12">
        <v>13</v>
      </c>
      <c r="X31" s="12">
        <v>23</v>
      </c>
      <c r="Y31" s="12">
        <v>7</v>
      </c>
      <c r="Z31" s="12">
        <v>15</v>
      </c>
      <c r="AA31" s="12">
        <v>2</v>
      </c>
      <c r="AB31" s="12">
        <v>4</v>
      </c>
      <c r="AC31" s="12">
        <v>24</v>
      </c>
      <c r="AD31" s="12"/>
      <c r="AE31" s="12"/>
      <c r="AF31" s="12"/>
      <c r="AG31" s="12"/>
      <c r="AH31" s="12"/>
      <c r="AI31" s="12"/>
      <c r="AJ31" s="12">
        <v>98</v>
      </c>
      <c r="AK31" s="12">
        <v>88</v>
      </c>
      <c r="AL31" s="12">
        <v>78</v>
      </c>
      <c r="AM31" s="12">
        <v>94</v>
      </c>
      <c r="AN31" s="12">
        <v>86</v>
      </c>
      <c r="AO31" s="12">
        <v>99</v>
      </c>
      <c r="AP31" s="12">
        <v>97</v>
      </c>
      <c r="AQ31" s="12">
        <v>77</v>
      </c>
      <c r="AR31" s="12"/>
      <c r="AS31" s="12"/>
      <c r="AT31" s="12"/>
      <c r="AU31" s="12"/>
      <c r="AV31" s="12"/>
      <c r="AW31" s="5">
        <f t="shared" si="2"/>
        <v>8</v>
      </c>
      <c r="AX31" s="9">
        <f t="shared" si="3"/>
        <v>11.375</v>
      </c>
      <c r="AY31" s="12"/>
      <c r="AZ31" s="19">
        <f t="shared" si="4"/>
        <v>717</v>
      </c>
      <c r="BA31" s="12"/>
      <c r="BB31" s="12"/>
      <c r="BC31" s="12"/>
      <c r="BD31" s="12"/>
      <c r="BE31" s="12"/>
      <c r="BF31" s="10"/>
    </row>
    <row r="32" spans="1:58" ht="13.5">
      <c r="A32" s="11" t="s">
        <v>206</v>
      </c>
      <c r="B32" s="10">
        <v>32</v>
      </c>
      <c r="C32" s="11" t="s">
        <v>283</v>
      </c>
      <c r="D32" s="12">
        <v>3969</v>
      </c>
      <c r="E32" s="12"/>
      <c r="F32" s="12"/>
      <c r="G32" s="12" t="s">
        <v>419</v>
      </c>
      <c r="H32" s="12" t="s">
        <v>280</v>
      </c>
      <c r="I32" s="12" t="s">
        <v>229</v>
      </c>
      <c r="J32" s="14">
        <v>0.64</v>
      </c>
      <c r="K32" s="7"/>
      <c r="L32" s="6">
        <f t="shared" si="0"/>
        <v>0.64</v>
      </c>
      <c r="M32" s="12"/>
      <c r="N32" s="12"/>
      <c r="O32" s="12"/>
      <c r="P32" s="12"/>
      <c r="Q32" s="9">
        <f t="shared" si="1"/>
        <v>0</v>
      </c>
      <c r="R32" s="12"/>
      <c r="S32" s="12">
        <v>266</v>
      </c>
      <c r="T32" s="32">
        <v>38</v>
      </c>
      <c r="U32" s="11"/>
      <c r="V32" s="12"/>
      <c r="W32" s="12"/>
      <c r="X32" s="12">
        <v>2</v>
      </c>
      <c r="Y32" s="12"/>
      <c r="Z32" s="12"/>
      <c r="AA32" s="12">
        <v>23</v>
      </c>
      <c r="AB32" s="12">
        <v>12</v>
      </c>
      <c r="AC32" s="12"/>
      <c r="AD32" s="12"/>
      <c r="AE32" s="12"/>
      <c r="AF32" s="12"/>
      <c r="AG32" s="12"/>
      <c r="AH32" s="12"/>
      <c r="AI32" s="12"/>
      <c r="AJ32" s="12"/>
      <c r="AK32" s="12"/>
      <c r="AL32" s="12">
        <v>99</v>
      </c>
      <c r="AM32" s="12"/>
      <c r="AN32" s="12"/>
      <c r="AO32" s="12">
        <v>78</v>
      </c>
      <c r="AP32" s="12">
        <v>89</v>
      </c>
      <c r="AQ32" s="12"/>
      <c r="AR32" s="12"/>
      <c r="AS32" s="12"/>
      <c r="AT32" s="12"/>
      <c r="AU32" s="12"/>
      <c r="AV32" s="12"/>
      <c r="AW32" s="5">
        <f t="shared" si="2"/>
        <v>3</v>
      </c>
      <c r="AX32" s="9">
        <f t="shared" si="3"/>
        <v>12.333333333333334</v>
      </c>
      <c r="AY32" s="12"/>
      <c r="AZ32" s="19">
        <f t="shared" si="4"/>
        <v>266</v>
      </c>
      <c r="BA32" s="12"/>
      <c r="BB32" s="12"/>
      <c r="BC32" s="12"/>
      <c r="BD32" s="12"/>
      <c r="BE32" s="12"/>
      <c r="BF32" s="10"/>
    </row>
    <row r="33" spans="1:58" ht="13.5">
      <c r="A33" s="11" t="s">
        <v>206</v>
      </c>
      <c r="B33" s="10">
        <v>33</v>
      </c>
      <c r="C33" s="11" t="s">
        <v>284</v>
      </c>
      <c r="D33" s="12">
        <v>5746</v>
      </c>
      <c r="E33" s="12"/>
      <c r="F33" s="12"/>
      <c r="G33" s="12" t="s">
        <v>420</v>
      </c>
      <c r="H33" s="12" t="s">
        <v>280</v>
      </c>
      <c r="I33" s="12" t="s">
        <v>215</v>
      </c>
      <c r="J33" s="14">
        <v>0.64</v>
      </c>
      <c r="K33" s="7"/>
      <c r="L33" s="6">
        <f aca="true" t="shared" si="5" ref="L33:L64">J33-K33*0.005</f>
        <v>0.64</v>
      </c>
      <c r="M33" s="12"/>
      <c r="N33" s="12"/>
      <c r="O33" s="12"/>
      <c r="P33" s="12"/>
      <c r="Q33" s="9">
        <f aca="true" t="shared" si="6" ref="Q33:Q64">L33*(N33*3600+O33*60+P33)</f>
        <v>0</v>
      </c>
      <c r="R33" s="12"/>
      <c r="S33" s="12">
        <v>669</v>
      </c>
      <c r="T33" s="32">
        <v>8</v>
      </c>
      <c r="U33" s="11"/>
      <c r="V33" s="12">
        <v>4</v>
      </c>
      <c r="W33" s="12">
        <v>19</v>
      </c>
      <c r="X33" s="12">
        <v>10</v>
      </c>
      <c r="Y33" s="12">
        <v>20</v>
      </c>
      <c r="Z33" s="12">
        <v>17</v>
      </c>
      <c r="AA33" s="12">
        <v>9</v>
      </c>
      <c r="AB33" s="12">
        <v>27</v>
      </c>
      <c r="AC33" s="12">
        <v>33</v>
      </c>
      <c r="AD33" s="12"/>
      <c r="AE33" s="12"/>
      <c r="AF33" s="12"/>
      <c r="AG33" s="12"/>
      <c r="AH33" s="12"/>
      <c r="AI33" s="12"/>
      <c r="AJ33" s="12">
        <v>97</v>
      </c>
      <c r="AK33" s="12">
        <v>82</v>
      </c>
      <c r="AL33" s="12">
        <v>91</v>
      </c>
      <c r="AM33" s="12">
        <v>81</v>
      </c>
      <c r="AN33" s="12">
        <v>84</v>
      </c>
      <c r="AO33" s="12">
        <v>92</v>
      </c>
      <c r="AP33" s="12">
        <v>74</v>
      </c>
      <c r="AQ33" s="12">
        <v>68</v>
      </c>
      <c r="AR33" s="12"/>
      <c r="AS33" s="12"/>
      <c r="AT33" s="12"/>
      <c r="AU33" s="12"/>
      <c r="AV33" s="12"/>
      <c r="AW33" s="5">
        <f aca="true" t="shared" si="7" ref="AW33:AW64">COUNT(AJ33:AV33)</f>
        <v>8</v>
      </c>
      <c r="AX33" s="9">
        <f aca="true" t="shared" si="8" ref="AX33:AX64">AVERAGE(V33:AH33)</f>
        <v>17.375</v>
      </c>
      <c r="AY33" s="12"/>
      <c r="AZ33" s="19">
        <f aca="true" t="shared" si="9" ref="AZ33:AZ64">AJ33+AK33+AL33+AM33+AN33+AO33+AP33+AQ33+AR33+AS33+AT33+AU33+AV33</f>
        <v>669</v>
      </c>
      <c r="BA33" s="12"/>
      <c r="BB33" s="12"/>
      <c r="BC33" s="12"/>
      <c r="BD33" s="12"/>
      <c r="BE33" s="12"/>
      <c r="BF33" s="10"/>
    </row>
    <row r="34" spans="1:58" ht="13.5">
      <c r="A34" s="11" t="s">
        <v>206</v>
      </c>
      <c r="B34" s="10">
        <v>34</v>
      </c>
      <c r="C34" s="11" t="s">
        <v>285</v>
      </c>
      <c r="D34" s="12">
        <v>569</v>
      </c>
      <c r="E34" s="12"/>
      <c r="F34" s="12"/>
      <c r="G34" s="12" t="s">
        <v>421</v>
      </c>
      <c r="H34" s="12" t="s">
        <v>282</v>
      </c>
      <c r="I34" s="12" t="s">
        <v>229</v>
      </c>
      <c r="J34" s="14">
        <v>0.64</v>
      </c>
      <c r="K34" s="7"/>
      <c r="L34" s="6">
        <f t="shared" si="5"/>
        <v>0.64</v>
      </c>
      <c r="M34" s="12"/>
      <c r="N34" s="12"/>
      <c r="O34" s="12"/>
      <c r="P34" s="12"/>
      <c r="Q34" s="9">
        <f t="shared" si="6"/>
        <v>0</v>
      </c>
      <c r="R34" s="12"/>
      <c r="S34" s="12">
        <v>312</v>
      </c>
      <c r="T34" s="32">
        <v>35</v>
      </c>
      <c r="U34" s="11"/>
      <c r="V34" s="12"/>
      <c r="W34" s="12"/>
      <c r="X34" s="12"/>
      <c r="Y34" s="12">
        <v>27</v>
      </c>
      <c r="Z34" s="12">
        <v>14</v>
      </c>
      <c r="AA34" s="12">
        <v>26</v>
      </c>
      <c r="AB34" s="12">
        <v>25</v>
      </c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>
        <v>74</v>
      </c>
      <c r="AN34" s="12">
        <v>87</v>
      </c>
      <c r="AO34" s="12">
        <v>75</v>
      </c>
      <c r="AP34" s="12">
        <v>76</v>
      </c>
      <c r="AQ34" s="12"/>
      <c r="AR34" s="12"/>
      <c r="AS34" s="12"/>
      <c r="AT34" s="12"/>
      <c r="AU34" s="12"/>
      <c r="AV34" s="12"/>
      <c r="AW34" s="5">
        <f t="shared" si="7"/>
        <v>4</v>
      </c>
      <c r="AX34" s="9">
        <f t="shared" si="8"/>
        <v>23</v>
      </c>
      <c r="AY34" s="12"/>
      <c r="AZ34" s="19">
        <f t="shared" si="9"/>
        <v>312</v>
      </c>
      <c r="BA34" s="12"/>
      <c r="BB34" s="12"/>
      <c r="BC34" s="12"/>
      <c r="BD34" s="12"/>
      <c r="BE34" s="12"/>
      <c r="BF34" s="10"/>
    </row>
    <row r="35" spans="1:58" ht="13.5">
      <c r="A35" s="11" t="s">
        <v>206</v>
      </c>
      <c r="B35" s="10">
        <v>35</v>
      </c>
      <c r="C35" s="11" t="s">
        <v>286</v>
      </c>
      <c r="D35" s="12">
        <v>2818</v>
      </c>
      <c r="E35" s="12"/>
      <c r="F35" s="12"/>
      <c r="G35" s="12" t="s">
        <v>422</v>
      </c>
      <c r="H35" s="12" t="s">
        <v>287</v>
      </c>
      <c r="I35" s="12" t="s">
        <v>220</v>
      </c>
      <c r="J35" s="14">
        <v>0.63</v>
      </c>
      <c r="K35" s="7"/>
      <c r="L35" s="6">
        <f t="shared" si="5"/>
        <v>0.63</v>
      </c>
      <c r="M35" s="12"/>
      <c r="N35" s="12"/>
      <c r="O35" s="12"/>
      <c r="P35" s="12"/>
      <c r="Q35" s="9">
        <f t="shared" si="6"/>
        <v>0</v>
      </c>
      <c r="R35" s="12"/>
      <c r="S35" s="12">
        <v>651</v>
      </c>
      <c r="T35" s="32">
        <v>10</v>
      </c>
      <c r="U35" s="11"/>
      <c r="V35" s="12">
        <v>11</v>
      </c>
      <c r="W35" s="12">
        <v>23</v>
      </c>
      <c r="X35" s="12">
        <v>26</v>
      </c>
      <c r="Y35" s="12">
        <v>15</v>
      </c>
      <c r="Z35" s="12">
        <v>31</v>
      </c>
      <c r="AA35" s="12">
        <v>22</v>
      </c>
      <c r="AB35" s="12">
        <v>20</v>
      </c>
      <c r="AC35" s="12">
        <v>8</v>
      </c>
      <c r="AD35" s="12"/>
      <c r="AE35" s="12"/>
      <c r="AF35" s="12"/>
      <c r="AG35" s="12"/>
      <c r="AH35" s="12"/>
      <c r="AI35" s="12"/>
      <c r="AJ35" s="12">
        <v>90</v>
      </c>
      <c r="AK35" s="12">
        <v>77</v>
      </c>
      <c r="AL35" s="12">
        <v>75</v>
      </c>
      <c r="AM35" s="12">
        <v>86</v>
      </c>
      <c r="AN35" s="12">
        <v>70</v>
      </c>
      <c r="AO35" s="12">
        <v>79</v>
      </c>
      <c r="AP35" s="12">
        <v>81</v>
      </c>
      <c r="AQ35" s="12">
        <v>93</v>
      </c>
      <c r="AR35" s="12"/>
      <c r="AS35" s="12"/>
      <c r="AT35" s="12"/>
      <c r="AU35" s="12"/>
      <c r="AV35" s="12"/>
      <c r="AW35" s="5">
        <f t="shared" si="7"/>
        <v>8</v>
      </c>
      <c r="AX35" s="9">
        <f t="shared" si="8"/>
        <v>19.5</v>
      </c>
      <c r="AY35" s="12"/>
      <c r="AZ35" s="19">
        <f t="shared" si="9"/>
        <v>651</v>
      </c>
      <c r="BA35" s="12"/>
      <c r="BB35" s="12"/>
      <c r="BC35" s="12"/>
      <c r="BD35" s="12"/>
      <c r="BE35" s="12"/>
      <c r="BF35" s="10"/>
    </row>
    <row r="36" spans="1:58" ht="13.5">
      <c r="A36" s="11"/>
      <c r="B36" s="10">
        <v>36</v>
      </c>
      <c r="C36" s="11" t="s">
        <v>288</v>
      </c>
      <c r="D36" s="12">
        <v>797</v>
      </c>
      <c r="E36" s="12"/>
      <c r="F36" s="12"/>
      <c r="G36" s="12" t="s">
        <v>423</v>
      </c>
      <c r="H36" s="12" t="s">
        <v>289</v>
      </c>
      <c r="I36" s="12" t="s">
        <v>215</v>
      </c>
      <c r="J36" s="14">
        <v>0.63</v>
      </c>
      <c r="K36" s="7"/>
      <c r="L36" s="6">
        <f t="shared" si="5"/>
        <v>0.63</v>
      </c>
      <c r="M36" s="12"/>
      <c r="N36" s="12"/>
      <c r="O36" s="12"/>
      <c r="P36" s="12"/>
      <c r="Q36" s="9">
        <f t="shared" si="6"/>
        <v>0</v>
      </c>
      <c r="R36" s="12"/>
      <c r="S36" s="12">
        <v>138</v>
      </c>
      <c r="T36" s="32">
        <v>51</v>
      </c>
      <c r="U36" s="11"/>
      <c r="V36" s="12"/>
      <c r="W36" s="12"/>
      <c r="X36" s="12" t="s">
        <v>396</v>
      </c>
      <c r="Y36" s="12"/>
      <c r="Z36" s="12"/>
      <c r="AA36" s="12"/>
      <c r="AB36" s="12"/>
      <c r="AC36" s="12" t="s">
        <v>424</v>
      </c>
      <c r="AD36" s="12"/>
      <c r="AE36" s="12"/>
      <c r="AF36" s="12"/>
      <c r="AG36" s="12"/>
      <c r="AH36" s="12"/>
      <c r="AI36" s="12"/>
      <c r="AJ36" s="12"/>
      <c r="AK36" s="12"/>
      <c r="AL36" s="12">
        <v>84</v>
      </c>
      <c r="AM36" s="12"/>
      <c r="AN36" s="12"/>
      <c r="AO36" s="12"/>
      <c r="AP36" s="12"/>
      <c r="AQ36" s="12">
        <v>54</v>
      </c>
      <c r="AR36" s="12"/>
      <c r="AS36" s="12"/>
      <c r="AT36" s="12"/>
      <c r="AU36" s="12"/>
      <c r="AV36" s="12"/>
      <c r="AW36" s="5">
        <f t="shared" si="7"/>
        <v>2</v>
      </c>
      <c r="AX36" s="9" t="e">
        <f t="shared" si="8"/>
        <v>#DIV/0!</v>
      </c>
      <c r="AY36" s="12"/>
      <c r="AZ36" s="19">
        <f t="shared" si="9"/>
        <v>138</v>
      </c>
      <c r="BA36" s="12"/>
      <c r="BB36" s="12"/>
      <c r="BC36" s="12"/>
      <c r="BD36" s="12"/>
      <c r="BE36" s="12"/>
      <c r="BF36" s="10"/>
    </row>
    <row r="37" spans="1:58" ht="13.5">
      <c r="A37" s="11"/>
      <c r="B37" s="10">
        <v>37</v>
      </c>
      <c r="C37" s="11" t="s">
        <v>290</v>
      </c>
      <c r="D37" s="12">
        <v>295</v>
      </c>
      <c r="E37" s="12"/>
      <c r="F37" s="12"/>
      <c r="G37" s="12" t="s">
        <v>425</v>
      </c>
      <c r="H37" s="12" t="s">
        <v>291</v>
      </c>
      <c r="I37" s="12" t="s">
        <v>221</v>
      </c>
      <c r="J37" s="14">
        <v>0.63</v>
      </c>
      <c r="K37" s="7"/>
      <c r="L37" s="6">
        <f t="shared" si="5"/>
        <v>0.63</v>
      </c>
      <c r="M37" s="12"/>
      <c r="N37" s="12"/>
      <c r="O37" s="12"/>
      <c r="P37" s="12"/>
      <c r="Q37" s="9">
        <f t="shared" si="6"/>
        <v>0</v>
      </c>
      <c r="R37" s="12"/>
      <c r="S37" s="12">
        <v>229</v>
      </c>
      <c r="T37" s="32">
        <v>39</v>
      </c>
      <c r="U37" s="11"/>
      <c r="V37" s="12"/>
      <c r="W37" s="12"/>
      <c r="X37" s="12"/>
      <c r="Y37" s="12">
        <v>2</v>
      </c>
      <c r="Z37" s="12">
        <v>29</v>
      </c>
      <c r="AA37" s="12"/>
      <c r="AB37" s="12"/>
      <c r="AC37" s="12">
        <v>43</v>
      </c>
      <c r="AD37" s="12"/>
      <c r="AE37" s="12"/>
      <c r="AF37" s="12"/>
      <c r="AG37" s="12"/>
      <c r="AH37" s="12"/>
      <c r="AI37" s="12"/>
      <c r="AJ37" s="12"/>
      <c r="AK37" s="12"/>
      <c r="AL37" s="12"/>
      <c r="AM37" s="12">
        <v>99</v>
      </c>
      <c r="AN37" s="12">
        <v>72</v>
      </c>
      <c r="AO37" s="12"/>
      <c r="AP37" s="12"/>
      <c r="AQ37" s="12">
        <v>58</v>
      </c>
      <c r="AR37" s="12"/>
      <c r="AS37" s="12"/>
      <c r="AT37" s="12"/>
      <c r="AU37" s="12"/>
      <c r="AV37" s="12"/>
      <c r="AW37" s="5">
        <f t="shared" si="7"/>
        <v>3</v>
      </c>
      <c r="AX37" s="9">
        <f t="shared" si="8"/>
        <v>24.666666666666668</v>
      </c>
      <c r="AY37" s="12"/>
      <c r="AZ37" s="19">
        <f t="shared" si="9"/>
        <v>229</v>
      </c>
      <c r="BA37" s="12"/>
      <c r="BB37" s="12"/>
      <c r="BC37" s="12"/>
      <c r="BD37" s="12"/>
      <c r="BE37" s="12"/>
      <c r="BF37" s="10"/>
    </row>
    <row r="38" spans="1:58" ht="13.5">
      <c r="A38" s="11"/>
      <c r="B38" s="10">
        <v>38</v>
      </c>
      <c r="C38" s="11" t="s">
        <v>292</v>
      </c>
      <c r="D38" s="12">
        <v>311</v>
      </c>
      <c r="E38" s="12"/>
      <c r="F38" s="12"/>
      <c r="G38" s="12" t="s">
        <v>426</v>
      </c>
      <c r="H38" s="12" t="s">
        <v>293</v>
      </c>
      <c r="I38" s="12" t="s">
        <v>294</v>
      </c>
      <c r="J38" s="14">
        <v>0.63</v>
      </c>
      <c r="K38" s="7"/>
      <c r="L38" s="6">
        <f t="shared" si="5"/>
        <v>0.63</v>
      </c>
      <c r="M38" s="12"/>
      <c r="N38" s="12"/>
      <c r="O38" s="12"/>
      <c r="P38" s="12"/>
      <c r="Q38" s="9">
        <f t="shared" si="6"/>
        <v>0</v>
      </c>
      <c r="R38" s="12"/>
      <c r="S38" s="12">
        <v>72</v>
      </c>
      <c r="T38" s="32">
        <v>58</v>
      </c>
      <c r="U38" s="11"/>
      <c r="V38" s="12"/>
      <c r="W38" s="12"/>
      <c r="X38" s="12"/>
      <c r="Y38" s="12"/>
      <c r="Z38" s="12"/>
      <c r="AA38" s="12"/>
      <c r="AB38" s="12"/>
      <c r="AC38" s="12">
        <v>29</v>
      </c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>
        <v>72</v>
      </c>
      <c r="AR38" s="12"/>
      <c r="AS38" s="12"/>
      <c r="AT38" s="12"/>
      <c r="AU38" s="12"/>
      <c r="AV38" s="12"/>
      <c r="AW38" s="5">
        <f t="shared" si="7"/>
        <v>1</v>
      </c>
      <c r="AX38" s="9">
        <f t="shared" si="8"/>
        <v>29</v>
      </c>
      <c r="AY38" s="12"/>
      <c r="AZ38" s="19">
        <f t="shared" si="9"/>
        <v>72</v>
      </c>
      <c r="BA38" s="12"/>
      <c r="BB38" s="12"/>
      <c r="BC38" s="12"/>
      <c r="BD38" s="12"/>
      <c r="BE38" s="12"/>
      <c r="BF38" s="10"/>
    </row>
    <row r="39" spans="1:58" ht="13.5">
      <c r="A39" s="11" t="s">
        <v>206</v>
      </c>
      <c r="B39" s="10">
        <v>39</v>
      </c>
      <c r="C39" s="11" t="s">
        <v>295</v>
      </c>
      <c r="D39" s="12">
        <v>475</v>
      </c>
      <c r="E39" s="12"/>
      <c r="F39" s="12"/>
      <c r="G39" s="12" t="s">
        <v>209</v>
      </c>
      <c r="H39" s="12" t="s">
        <v>296</v>
      </c>
      <c r="I39" s="12" t="s">
        <v>222</v>
      </c>
      <c r="J39" s="14">
        <v>0.62</v>
      </c>
      <c r="K39" s="7"/>
      <c r="L39" s="6">
        <f t="shared" si="5"/>
        <v>0.62</v>
      </c>
      <c r="M39" s="12"/>
      <c r="N39" s="12"/>
      <c r="O39" s="12"/>
      <c r="P39" s="12"/>
      <c r="Q39" s="9">
        <f t="shared" si="6"/>
        <v>0</v>
      </c>
      <c r="R39" s="12"/>
      <c r="S39" s="12">
        <v>589</v>
      </c>
      <c r="T39" s="32">
        <v>19</v>
      </c>
      <c r="U39" s="11"/>
      <c r="V39" s="12">
        <v>27</v>
      </c>
      <c r="W39" s="12">
        <v>25</v>
      </c>
      <c r="X39" s="12" t="s">
        <v>427</v>
      </c>
      <c r="Y39" s="12">
        <v>29</v>
      </c>
      <c r="Z39" s="12">
        <v>24</v>
      </c>
      <c r="AA39" s="12">
        <v>21</v>
      </c>
      <c r="AB39" s="12">
        <v>16</v>
      </c>
      <c r="AC39" s="12">
        <v>40</v>
      </c>
      <c r="AD39" s="12"/>
      <c r="AE39" s="12"/>
      <c r="AF39" s="12"/>
      <c r="AG39" s="12"/>
      <c r="AH39" s="12"/>
      <c r="AI39" s="12"/>
      <c r="AJ39" s="12">
        <v>74</v>
      </c>
      <c r="AK39" s="12">
        <v>75</v>
      </c>
      <c r="AL39" s="12">
        <v>65</v>
      </c>
      <c r="AM39" s="12">
        <v>72</v>
      </c>
      <c r="AN39" s="12">
        <v>77</v>
      </c>
      <c r="AO39" s="12">
        <v>80</v>
      </c>
      <c r="AP39" s="12">
        <v>85</v>
      </c>
      <c r="AQ39" s="12">
        <v>61</v>
      </c>
      <c r="AR39" s="12"/>
      <c r="AS39" s="12"/>
      <c r="AT39" s="12"/>
      <c r="AU39" s="12"/>
      <c r="AV39" s="12"/>
      <c r="AW39" s="5">
        <f t="shared" si="7"/>
        <v>8</v>
      </c>
      <c r="AX39" s="9">
        <f t="shared" si="8"/>
        <v>26</v>
      </c>
      <c r="AY39" s="12"/>
      <c r="AZ39" s="19">
        <f t="shared" si="9"/>
        <v>589</v>
      </c>
      <c r="BA39" s="12"/>
      <c r="BB39" s="12"/>
      <c r="BC39" s="12"/>
      <c r="BD39" s="12"/>
      <c r="BE39" s="12"/>
      <c r="BF39" s="10"/>
    </row>
    <row r="40" spans="1:58" ht="13.5">
      <c r="A40" s="11" t="s">
        <v>206</v>
      </c>
      <c r="B40" s="28">
        <v>40</v>
      </c>
      <c r="C40" s="11" t="s">
        <v>297</v>
      </c>
      <c r="D40" s="12">
        <v>4934</v>
      </c>
      <c r="E40" s="12"/>
      <c r="F40" s="12"/>
      <c r="G40" s="12" t="s">
        <v>428</v>
      </c>
      <c r="H40" s="12" t="s">
        <v>282</v>
      </c>
      <c r="I40" s="12" t="s">
        <v>215</v>
      </c>
      <c r="J40" s="14">
        <v>0.6</v>
      </c>
      <c r="K40" s="7"/>
      <c r="L40" s="6">
        <f t="shared" si="5"/>
        <v>0.6</v>
      </c>
      <c r="M40" s="12"/>
      <c r="N40" s="12"/>
      <c r="O40" s="12"/>
      <c r="P40" s="12"/>
      <c r="Q40" s="9">
        <f t="shared" si="6"/>
        <v>0</v>
      </c>
      <c r="R40" s="12"/>
      <c r="S40" s="12">
        <v>610</v>
      </c>
      <c r="T40" s="32">
        <v>17</v>
      </c>
      <c r="U40" s="11"/>
      <c r="V40" s="12">
        <v>18</v>
      </c>
      <c r="W40" s="12">
        <v>27</v>
      </c>
      <c r="X40" s="12">
        <v>25</v>
      </c>
      <c r="Y40" s="12" t="s">
        <v>396</v>
      </c>
      <c r="Z40" s="12">
        <v>30</v>
      </c>
      <c r="AA40" s="12">
        <v>3</v>
      </c>
      <c r="AB40" s="12">
        <v>34</v>
      </c>
      <c r="AC40" s="12">
        <v>42</v>
      </c>
      <c r="AD40" s="12"/>
      <c r="AE40" s="12"/>
      <c r="AF40" s="12"/>
      <c r="AG40" s="12"/>
      <c r="AH40" s="12"/>
      <c r="AI40" s="12"/>
      <c r="AJ40" s="12">
        <v>83</v>
      </c>
      <c r="AK40" s="12">
        <v>73</v>
      </c>
      <c r="AL40" s="12">
        <v>76</v>
      </c>
      <c r="AM40" s="12">
        <v>83</v>
      </c>
      <c r="AN40" s="12">
        <v>71</v>
      </c>
      <c r="AO40" s="12">
        <v>98</v>
      </c>
      <c r="AP40" s="12">
        <v>67</v>
      </c>
      <c r="AQ40" s="12">
        <v>59</v>
      </c>
      <c r="AR40" s="12"/>
      <c r="AS40" s="12"/>
      <c r="AT40" s="12"/>
      <c r="AU40" s="12"/>
      <c r="AV40" s="12"/>
      <c r="AW40" s="5">
        <f t="shared" si="7"/>
        <v>8</v>
      </c>
      <c r="AX40" s="9">
        <f t="shared" si="8"/>
        <v>25.571428571428573</v>
      </c>
      <c r="AY40" s="12"/>
      <c r="AZ40" s="19">
        <f t="shared" si="9"/>
        <v>610</v>
      </c>
      <c r="BA40" s="12"/>
      <c r="BB40" s="12"/>
      <c r="BC40" s="12"/>
      <c r="BD40" s="12"/>
      <c r="BE40" s="12"/>
      <c r="BF40" s="10"/>
    </row>
    <row r="41" spans="1:58" ht="13.5">
      <c r="A41" s="11"/>
      <c r="B41" s="10">
        <v>41</v>
      </c>
      <c r="C41" s="11" t="s">
        <v>298</v>
      </c>
      <c r="D41" s="12">
        <v>524</v>
      </c>
      <c r="E41" s="12"/>
      <c r="F41" s="12"/>
      <c r="G41" s="12" t="s">
        <v>210</v>
      </c>
      <c r="H41" s="12" t="s">
        <v>299</v>
      </c>
      <c r="I41" s="12" t="s">
        <v>300</v>
      </c>
      <c r="J41" s="14">
        <v>0.57</v>
      </c>
      <c r="K41" s="7"/>
      <c r="L41" s="6">
        <f t="shared" si="5"/>
        <v>0.57</v>
      </c>
      <c r="M41" s="12"/>
      <c r="N41" s="12"/>
      <c r="O41" s="12"/>
      <c r="P41" s="12"/>
      <c r="Q41" s="9">
        <f t="shared" si="6"/>
        <v>0</v>
      </c>
      <c r="R41" s="12"/>
      <c r="S41" s="12">
        <v>128</v>
      </c>
      <c r="T41" s="32">
        <v>52</v>
      </c>
      <c r="U41" s="11"/>
      <c r="V41" s="12"/>
      <c r="W41" s="12"/>
      <c r="X41" s="12">
        <v>30</v>
      </c>
      <c r="Y41" s="12"/>
      <c r="Z41" s="12"/>
      <c r="AA41" s="12"/>
      <c r="AB41" s="12"/>
      <c r="AC41" s="12">
        <v>44</v>
      </c>
      <c r="AD41" s="12"/>
      <c r="AE41" s="12"/>
      <c r="AF41" s="12"/>
      <c r="AG41" s="12"/>
      <c r="AH41" s="12"/>
      <c r="AI41" s="12"/>
      <c r="AJ41" s="12"/>
      <c r="AK41" s="12"/>
      <c r="AL41" s="12">
        <v>71</v>
      </c>
      <c r="AM41" s="12"/>
      <c r="AN41" s="12"/>
      <c r="AO41" s="12"/>
      <c r="AP41" s="12"/>
      <c r="AQ41" s="12">
        <v>57</v>
      </c>
      <c r="AR41" s="12"/>
      <c r="AS41" s="12"/>
      <c r="AT41" s="12"/>
      <c r="AU41" s="12"/>
      <c r="AV41" s="12"/>
      <c r="AW41" s="5">
        <f t="shared" si="7"/>
        <v>2</v>
      </c>
      <c r="AX41" s="9">
        <f t="shared" si="8"/>
        <v>37</v>
      </c>
      <c r="AY41" s="12"/>
      <c r="AZ41" s="19">
        <f t="shared" si="9"/>
        <v>128</v>
      </c>
      <c r="BA41" s="12"/>
      <c r="BB41" s="12"/>
      <c r="BC41" s="12"/>
      <c r="BD41" s="12"/>
      <c r="BE41" s="12"/>
      <c r="BF41" s="10"/>
    </row>
    <row r="42" spans="1:58" ht="13.5">
      <c r="A42" s="11" t="s">
        <v>206</v>
      </c>
      <c r="B42" s="10">
        <v>42</v>
      </c>
      <c r="C42" s="11" t="s">
        <v>301</v>
      </c>
      <c r="D42" s="12">
        <v>630</v>
      </c>
      <c r="E42" s="12"/>
      <c r="F42" s="12"/>
      <c r="G42" s="12" t="s">
        <v>429</v>
      </c>
      <c r="H42" s="12" t="s">
        <v>302</v>
      </c>
      <c r="I42" s="12" t="s">
        <v>215</v>
      </c>
      <c r="J42" s="14">
        <v>0.57</v>
      </c>
      <c r="K42" s="7"/>
      <c r="L42" s="6">
        <f t="shared" si="5"/>
        <v>0.57</v>
      </c>
      <c r="M42" s="12"/>
      <c r="N42" s="12"/>
      <c r="O42" s="12"/>
      <c r="P42" s="12"/>
      <c r="Q42" s="9">
        <f t="shared" si="6"/>
        <v>0</v>
      </c>
      <c r="R42" s="12"/>
      <c r="S42" s="12">
        <v>635</v>
      </c>
      <c r="T42" s="32">
        <v>13</v>
      </c>
      <c r="U42" s="11"/>
      <c r="V42" s="12">
        <v>1</v>
      </c>
      <c r="W42" s="12">
        <v>22</v>
      </c>
      <c r="X42" s="12">
        <v>32</v>
      </c>
      <c r="Y42" s="12">
        <v>8</v>
      </c>
      <c r="Z42" s="12" t="s">
        <v>396</v>
      </c>
      <c r="AA42" s="12">
        <v>25</v>
      </c>
      <c r="AB42" s="12">
        <v>28</v>
      </c>
      <c r="AC42" s="12">
        <v>37</v>
      </c>
      <c r="AD42" s="12"/>
      <c r="AE42" s="12"/>
      <c r="AF42" s="12"/>
      <c r="AG42" s="12"/>
      <c r="AH42" s="12"/>
      <c r="AI42" s="12"/>
      <c r="AJ42" s="12">
        <v>100</v>
      </c>
      <c r="AK42" s="12">
        <v>78</v>
      </c>
      <c r="AL42" s="12">
        <v>68</v>
      </c>
      <c r="AM42" s="12">
        <v>93</v>
      </c>
      <c r="AN42" s="12">
        <v>83</v>
      </c>
      <c r="AO42" s="12">
        <v>76</v>
      </c>
      <c r="AP42" s="12">
        <v>73</v>
      </c>
      <c r="AQ42" s="12">
        <v>64</v>
      </c>
      <c r="AR42" s="12"/>
      <c r="AS42" s="12"/>
      <c r="AT42" s="12"/>
      <c r="AU42" s="12"/>
      <c r="AV42" s="12"/>
      <c r="AW42" s="5">
        <f t="shared" si="7"/>
        <v>8</v>
      </c>
      <c r="AX42" s="9">
        <f t="shared" si="8"/>
        <v>21.857142857142858</v>
      </c>
      <c r="AY42" s="12"/>
      <c r="AZ42" s="19">
        <f t="shared" si="9"/>
        <v>635</v>
      </c>
      <c r="BA42" s="12"/>
      <c r="BB42" s="12"/>
      <c r="BC42" s="12"/>
      <c r="BD42" s="12"/>
      <c r="BE42" s="12"/>
      <c r="BF42" s="10"/>
    </row>
    <row r="43" spans="1:58" ht="13.5">
      <c r="A43" s="11" t="s">
        <v>206</v>
      </c>
      <c r="B43" s="10">
        <v>43</v>
      </c>
      <c r="C43" s="11" t="s">
        <v>303</v>
      </c>
      <c r="D43" s="12">
        <v>1411</v>
      </c>
      <c r="E43" s="12"/>
      <c r="F43" s="12"/>
      <c r="G43" s="12" t="s">
        <v>430</v>
      </c>
      <c r="H43" s="12" t="s">
        <v>304</v>
      </c>
      <c r="I43" s="12" t="s">
        <v>216</v>
      </c>
      <c r="J43" s="14">
        <v>0.73</v>
      </c>
      <c r="K43" s="7"/>
      <c r="L43" s="6">
        <f t="shared" si="5"/>
        <v>0.73</v>
      </c>
      <c r="M43" s="12"/>
      <c r="N43" s="12"/>
      <c r="O43" s="12"/>
      <c r="P43" s="12"/>
      <c r="Q43" s="9">
        <f t="shared" si="6"/>
        <v>0</v>
      </c>
      <c r="R43" s="12"/>
      <c r="S43" s="12">
        <v>606</v>
      </c>
      <c r="T43" s="32">
        <v>18</v>
      </c>
      <c r="U43" s="11"/>
      <c r="V43" s="12">
        <v>16</v>
      </c>
      <c r="W43" s="12">
        <v>28</v>
      </c>
      <c r="X43" s="12">
        <v>18</v>
      </c>
      <c r="Y43" s="12">
        <v>21</v>
      </c>
      <c r="Z43" s="12" t="s">
        <v>385</v>
      </c>
      <c r="AA43" s="12">
        <v>34</v>
      </c>
      <c r="AB43" s="12">
        <v>26</v>
      </c>
      <c r="AC43" s="12" t="s">
        <v>394</v>
      </c>
      <c r="AD43" s="12"/>
      <c r="AE43" s="12"/>
      <c r="AF43" s="12"/>
      <c r="AG43" s="12"/>
      <c r="AH43" s="12"/>
      <c r="AI43" s="12"/>
      <c r="AJ43" s="12">
        <v>85</v>
      </c>
      <c r="AK43" s="12">
        <v>72</v>
      </c>
      <c r="AL43" s="12">
        <v>83</v>
      </c>
      <c r="AM43" s="12">
        <v>80</v>
      </c>
      <c r="AN43" s="12">
        <v>66</v>
      </c>
      <c r="AO43" s="12">
        <v>67</v>
      </c>
      <c r="AP43" s="12">
        <v>75</v>
      </c>
      <c r="AQ43" s="12">
        <v>78</v>
      </c>
      <c r="AR43" s="12"/>
      <c r="AS43" s="12"/>
      <c r="AT43" s="12"/>
      <c r="AU43" s="12"/>
      <c r="AV43" s="12"/>
      <c r="AW43" s="5">
        <f t="shared" si="7"/>
        <v>8</v>
      </c>
      <c r="AX43" s="9">
        <f t="shared" si="8"/>
        <v>23.833333333333332</v>
      </c>
      <c r="AY43" s="12"/>
      <c r="AZ43" s="19">
        <f t="shared" si="9"/>
        <v>606</v>
      </c>
      <c r="BA43" s="12"/>
      <c r="BB43" s="12"/>
      <c r="BC43" s="12"/>
      <c r="BD43" s="12"/>
      <c r="BE43" s="12"/>
      <c r="BF43" s="10"/>
    </row>
    <row r="44" spans="1:58" ht="13.5">
      <c r="A44" s="11"/>
      <c r="B44" s="10">
        <v>44</v>
      </c>
      <c r="C44" s="11" t="s">
        <v>305</v>
      </c>
      <c r="D44" s="12">
        <v>5560</v>
      </c>
      <c r="E44" s="12"/>
      <c r="F44" s="12"/>
      <c r="G44" s="12" t="s">
        <v>431</v>
      </c>
      <c r="H44" s="12" t="s">
        <v>306</v>
      </c>
      <c r="I44" s="12" t="s">
        <v>300</v>
      </c>
      <c r="J44" s="14">
        <v>0.65</v>
      </c>
      <c r="K44" s="7"/>
      <c r="L44" s="6">
        <f t="shared" si="5"/>
        <v>0.65</v>
      </c>
      <c r="M44" s="12"/>
      <c r="N44" s="12"/>
      <c r="O44" s="12"/>
      <c r="P44" s="12"/>
      <c r="Q44" s="9">
        <f t="shared" si="6"/>
        <v>0</v>
      </c>
      <c r="R44" s="12"/>
      <c r="S44" s="12">
        <v>541</v>
      </c>
      <c r="T44" s="32">
        <v>21</v>
      </c>
      <c r="U44" s="11"/>
      <c r="V44" s="12">
        <v>7</v>
      </c>
      <c r="W44" s="12">
        <v>12</v>
      </c>
      <c r="X44" s="12">
        <v>22</v>
      </c>
      <c r="Y44" s="12"/>
      <c r="Z44" s="12"/>
      <c r="AA44" s="12">
        <v>15</v>
      </c>
      <c r="AB44" s="12">
        <v>5</v>
      </c>
      <c r="AC44" s="12">
        <v>4</v>
      </c>
      <c r="AD44" s="12"/>
      <c r="AE44" s="12"/>
      <c r="AF44" s="12"/>
      <c r="AG44" s="12"/>
      <c r="AH44" s="12"/>
      <c r="AI44" s="12"/>
      <c r="AJ44" s="12">
        <v>94</v>
      </c>
      <c r="AK44" s="12">
        <v>89</v>
      </c>
      <c r="AL44" s="12">
        <v>79</v>
      </c>
      <c r="AM44" s="12"/>
      <c r="AN44" s="12"/>
      <c r="AO44" s="12">
        <v>86</v>
      </c>
      <c r="AP44" s="12">
        <v>96</v>
      </c>
      <c r="AQ44" s="12">
        <v>97</v>
      </c>
      <c r="AR44" s="12"/>
      <c r="AS44" s="12"/>
      <c r="AT44" s="12"/>
      <c r="AU44" s="12"/>
      <c r="AV44" s="12"/>
      <c r="AW44" s="5">
        <f t="shared" si="7"/>
        <v>6</v>
      </c>
      <c r="AX44" s="9">
        <f t="shared" si="8"/>
        <v>10.833333333333334</v>
      </c>
      <c r="AY44" s="12"/>
      <c r="AZ44" s="19">
        <f t="shared" si="9"/>
        <v>541</v>
      </c>
      <c r="BA44" s="12"/>
      <c r="BB44" s="12"/>
      <c r="BC44" s="12"/>
      <c r="BD44" s="12"/>
      <c r="BE44" s="12"/>
      <c r="BF44" s="10"/>
    </row>
    <row r="45" spans="1:58" ht="13.5">
      <c r="A45" s="11"/>
      <c r="B45" s="10">
        <v>45</v>
      </c>
      <c r="C45" s="11" t="s">
        <v>307</v>
      </c>
      <c r="D45" s="12">
        <v>2681</v>
      </c>
      <c r="E45" s="12"/>
      <c r="F45" s="12"/>
      <c r="G45" s="12" t="s">
        <v>432</v>
      </c>
      <c r="H45" s="12" t="s">
        <v>308</v>
      </c>
      <c r="I45" s="12" t="s">
        <v>309</v>
      </c>
      <c r="J45" s="14">
        <v>0.65</v>
      </c>
      <c r="K45" s="7"/>
      <c r="L45" s="6">
        <f t="shared" si="5"/>
        <v>0.65</v>
      </c>
      <c r="M45" s="12"/>
      <c r="N45" s="12"/>
      <c r="O45" s="12"/>
      <c r="P45" s="12"/>
      <c r="Q45" s="9">
        <f t="shared" si="6"/>
        <v>0</v>
      </c>
      <c r="R45" s="12"/>
      <c r="S45" s="12">
        <v>358</v>
      </c>
      <c r="T45" s="32">
        <v>32</v>
      </c>
      <c r="U45" s="11"/>
      <c r="V45" s="12">
        <v>10</v>
      </c>
      <c r="W45" s="12">
        <v>9</v>
      </c>
      <c r="X45" s="12"/>
      <c r="Y45" s="12"/>
      <c r="Z45" s="12"/>
      <c r="AA45" s="12">
        <v>10</v>
      </c>
      <c r="AB45" s="12">
        <v>17</v>
      </c>
      <c r="AC45" s="12"/>
      <c r="AD45" s="12"/>
      <c r="AE45" s="12"/>
      <c r="AF45" s="12"/>
      <c r="AG45" s="12"/>
      <c r="AH45" s="12"/>
      <c r="AI45" s="12"/>
      <c r="AJ45" s="12">
        <v>91</v>
      </c>
      <c r="AK45" s="12">
        <v>92</v>
      </c>
      <c r="AL45" s="12"/>
      <c r="AM45" s="12"/>
      <c r="AN45" s="12"/>
      <c r="AO45" s="12">
        <v>91</v>
      </c>
      <c r="AP45" s="12">
        <v>84</v>
      </c>
      <c r="AQ45" s="12"/>
      <c r="AR45" s="12"/>
      <c r="AS45" s="12"/>
      <c r="AT45" s="12"/>
      <c r="AU45" s="12"/>
      <c r="AV45" s="12"/>
      <c r="AW45" s="5">
        <f t="shared" si="7"/>
        <v>4</v>
      </c>
      <c r="AX45" s="9">
        <f t="shared" si="8"/>
        <v>11.5</v>
      </c>
      <c r="AY45" s="12"/>
      <c r="AZ45" s="19">
        <f t="shared" si="9"/>
        <v>358</v>
      </c>
      <c r="BA45" s="12"/>
      <c r="BB45" s="12"/>
      <c r="BC45" s="12"/>
      <c r="BD45" s="12"/>
      <c r="BE45" s="12"/>
      <c r="BF45" s="10"/>
    </row>
    <row r="46" spans="1:58" ht="13.5">
      <c r="A46" s="11"/>
      <c r="B46" s="10">
        <v>46</v>
      </c>
      <c r="C46" s="11" t="s">
        <v>310</v>
      </c>
      <c r="D46" s="12">
        <v>4923</v>
      </c>
      <c r="E46" s="12"/>
      <c r="F46" s="12"/>
      <c r="G46" s="12" t="s">
        <v>433</v>
      </c>
      <c r="H46" s="12" t="s">
        <v>311</v>
      </c>
      <c r="I46" s="12" t="s">
        <v>215</v>
      </c>
      <c r="J46" s="14">
        <v>0.64</v>
      </c>
      <c r="K46" s="7"/>
      <c r="L46" s="6">
        <f t="shared" si="5"/>
        <v>0.64</v>
      </c>
      <c r="M46" s="12"/>
      <c r="N46" s="12"/>
      <c r="O46" s="12"/>
      <c r="P46" s="12"/>
      <c r="Q46" s="9">
        <f t="shared" si="6"/>
        <v>0</v>
      </c>
      <c r="R46" s="12"/>
      <c r="S46" s="12">
        <v>171</v>
      </c>
      <c r="T46" s="32">
        <v>47</v>
      </c>
      <c r="U46" s="11"/>
      <c r="V46" s="12"/>
      <c r="W46" s="12"/>
      <c r="X46" s="12"/>
      <c r="Y46" s="12"/>
      <c r="Z46" s="12"/>
      <c r="AA46" s="12">
        <v>20</v>
      </c>
      <c r="AB46" s="12">
        <v>11</v>
      </c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>
        <v>81</v>
      </c>
      <c r="AP46" s="12">
        <v>90</v>
      </c>
      <c r="AQ46" s="12"/>
      <c r="AR46" s="12"/>
      <c r="AS46" s="12"/>
      <c r="AT46" s="12"/>
      <c r="AU46" s="12"/>
      <c r="AV46" s="12"/>
      <c r="AW46" s="5">
        <f t="shared" si="7"/>
        <v>2</v>
      </c>
      <c r="AX46" s="9">
        <f t="shared" si="8"/>
        <v>15.5</v>
      </c>
      <c r="AY46" s="12"/>
      <c r="AZ46" s="19">
        <f t="shared" si="9"/>
        <v>171</v>
      </c>
      <c r="BA46" s="12"/>
      <c r="BB46" s="12"/>
      <c r="BC46" s="12"/>
      <c r="BD46" s="12"/>
      <c r="BE46" s="12"/>
      <c r="BF46" s="10"/>
    </row>
    <row r="47" spans="1:58" ht="13.5">
      <c r="A47" s="11"/>
      <c r="B47" s="10">
        <v>47</v>
      </c>
      <c r="C47" s="11" t="s">
        <v>312</v>
      </c>
      <c r="D47" s="12">
        <v>741</v>
      </c>
      <c r="E47" s="12"/>
      <c r="F47" s="12"/>
      <c r="G47" s="12" t="s">
        <v>434</v>
      </c>
      <c r="H47" s="12" t="s">
        <v>313</v>
      </c>
      <c r="I47" s="12" t="s">
        <v>217</v>
      </c>
      <c r="J47" s="14">
        <v>0.55</v>
      </c>
      <c r="K47" s="7"/>
      <c r="L47" s="6">
        <f t="shared" si="5"/>
        <v>0.55</v>
      </c>
      <c r="M47" s="12"/>
      <c r="N47" s="12"/>
      <c r="O47" s="12"/>
      <c r="P47" s="12"/>
      <c r="Q47" s="9">
        <f t="shared" si="6"/>
        <v>0</v>
      </c>
      <c r="R47" s="12"/>
      <c r="S47" s="12">
        <v>157</v>
      </c>
      <c r="T47" s="32">
        <v>49</v>
      </c>
      <c r="U47" s="11"/>
      <c r="V47" s="12"/>
      <c r="W47" s="12"/>
      <c r="X47" s="12"/>
      <c r="Y47" s="12"/>
      <c r="Z47" s="12"/>
      <c r="AA47" s="12">
        <v>12</v>
      </c>
      <c r="AB47" s="12">
        <v>33</v>
      </c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>
        <v>89</v>
      </c>
      <c r="AP47" s="12">
        <v>68</v>
      </c>
      <c r="AQ47" s="12"/>
      <c r="AR47" s="12"/>
      <c r="AS47" s="12"/>
      <c r="AT47" s="12"/>
      <c r="AU47" s="12"/>
      <c r="AV47" s="12"/>
      <c r="AW47" s="5">
        <f t="shared" si="7"/>
        <v>2</v>
      </c>
      <c r="AX47" s="9">
        <f t="shared" si="8"/>
        <v>22.5</v>
      </c>
      <c r="AY47" s="12"/>
      <c r="AZ47" s="19">
        <f t="shared" si="9"/>
        <v>157</v>
      </c>
      <c r="BA47" s="12"/>
      <c r="BB47" s="12"/>
      <c r="BC47" s="12"/>
      <c r="BD47" s="12"/>
      <c r="BE47" s="12"/>
      <c r="BF47" s="10"/>
    </row>
    <row r="48" spans="1:58" ht="13.5">
      <c r="A48" s="11"/>
      <c r="B48" s="10">
        <v>48</v>
      </c>
      <c r="C48" s="11" t="s">
        <v>314</v>
      </c>
      <c r="D48" s="12">
        <v>4976</v>
      </c>
      <c r="E48" s="12"/>
      <c r="F48" s="12"/>
      <c r="G48" s="12" t="s">
        <v>435</v>
      </c>
      <c r="H48" s="12" t="s">
        <v>315</v>
      </c>
      <c r="I48" s="12" t="s">
        <v>316</v>
      </c>
      <c r="J48" s="14">
        <v>0.83</v>
      </c>
      <c r="K48" s="7"/>
      <c r="L48" s="6">
        <f t="shared" si="5"/>
        <v>0.83</v>
      </c>
      <c r="M48" s="12"/>
      <c r="N48" s="12"/>
      <c r="O48" s="12"/>
      <c r="P48" s="12"/>
      <c r="Q48" s="9">
        <f t="shared" si="6"/>
        <v>0</v>
      </c>
      <c r="R48" s="12"/>
      <c r="S48" s="12">
        <v>360</v>
      </c>
      <c r="T48" s="32">
        <v>31</v>
      </c>
      <c r="U48" s="11"/>
      <c r="V48" s="12">
        <v>2</v>
      </c>
      <c r="W48" s="12">
        <v>3</v>
      </c>
      <c r="X48" s="12"/>
      <c r="Y48" s="12">
        <v>30</v>
      </c>
      <c r="Z48" s="12">
        <v>9</v>
      </c>
      <c r="AA48" s="12"/>
      <c r="AB48" s="12"/>
      <c r="AC48" s="12"/>
      <c r="AD48" s="12"/>
      <c r="AE48" s="12"/>
      <c r="AF48" s="12"/>
      <c r="AG48" s="12"/>
      <c r="AH48" s="12"/>
      <c r="AI48" s="12"/>
      <c r="AJ48" s="12">
        <v>99</v>
      </c>
      <c r="AK48" s="12">
        <v>98</v>
      </c>
      <c r="AL48" s="12"/>
      <c r="AM48" s="12">
        <v>71</v>
      </c>
      <c r="AN48" s="12">
        <v>92</v>
      </c>
      <c r="AO48" s="12"/>
      <c r="AP48" s="12"/>
      <c r="AQ48" s="12"/>
      <c r="AR48" s="12"/>
      <c r="AS48" s="12"/>
      <c r="AT48" s="12"/>
      <c r="AU48" s="12"/>
      <c r="AV48" s="12"/>
      <c r="AW48" s="5">
        <f t="shared" si="7"/>
        <v>4</v>
      </c>
      <c r="AX48" s="9">
        <f t="shared" si="8"/>
        <v>11</v>
      </c>
      <c r="AY48" s="12"/>
      <c r="AZ48" s="19">
        <f t="shared" si="9"/>
        <v>360</v>
      </c>
      <c r="BA48" s="12"/>
      <c r="BB48" s="12"/>
      <c r="BC48" s="12"/>
      <c r="BD48" s="12"/>
      <c r="BE48" s="12"/>
      <c r="BF48" s="10"/>
    </row>
    <row r="49" spans="1:58" ht="13.5">
      <c r="A49" s="11"/>
      <c r="B49" s="10">
        <v>49</v>
      </c>
      <c r="C49" s="11" t="s">
        <v>317</v>
      </c>
      <c r="D49" s="12">
        <v>5857</v>
      </c>
      <c r="E49" s="12"/>
      <c r="F49" s="12"/>
      <c r="G49" s="12" t="s">
        <v>436</v>
      </c>
      <c r="H49" s="12" t="s">
        <v>318</v>
      </c>
      <c r="I49" s="12" t="s">
        <v>319</v>
      </c>
      <c r="J49" s="14">
        <v>0.81</v>
      </c>
      <c r="K49" s="7"/>
      <c r="L49" s="6">
        <f t="shared" si="5"/>
        <v>0.81</v>
      </c>
      <c r="M49" s="12"/>
      <c r="N49" s="12"/>
      <c r="O49" s="12"/>
      <c r="P49" s="12"/>
      <c r="Q49" s="9">
        <f t="shared" si="6"/>
        <v>0</v>
      </c>
      <c r="R49" s="12"/>
      <c r="S49" s="12">
        <v>214</v>
      </c>
      <c r="T49" s="32">
        <v>40</v>
      </c>
      <c r="U49" s="11"/>
      <c r="V49" s="12"/>
      <c r="W49" s="12"/>
      <c r="X49" s="12">
        <v>28</v>
      </c>
      <c r="Y49" s="12">
        <v>35</v>
      </c>
      <c r="Z49" s="12">
        <v>26</v>
      </c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>
        <v>73</v>
      </c>
      <c r="AM49" s="12">
        <v>66</v>
      </c>
      <c r="AN49" s="12">
        <v>75</v>
      </c>
      <c r="AO49" s="12"/>
      <c r="AP49" s="12"/>
      <c r="AQ49" s="12"/>
      <c r="AR49" s="12"/>
      <c r="AS49" s="12"/>
      <c r="AT49" s="12"/>
      <c r="AU49" s="12"/>
      <c r="AV49" s="12"/>
      <c r="AW49" s="5">
        <f t="shared" si="7"/>
        <v>3</v>
      </c>
      <c r="AX49" s="9">
        <f t="shared" si="8"/>
        <v>29.666666666666668</v>
      </c>
      <c r="AY49" s="12"/>
      <c r="AZ49" s="19">
        <f t="shared" si="9"/>
        <v>214</v>
      </c>
      <c r="BA49" s="12"/>
      <c r="BB49" s="12"/>
      <c r="BC49" s="12"/>
      <c r="BD49" s="12"/>
      <c r="BE49" s="12"/>
      <c r="BF49" s="10"/>
    </row>
    <row r="50" spans="1:58" ht="13.5">
      <c r="A50" s="11"/>
      <c r="B50" s="10">
        <v>50</v>
      </c>
      <c r="C50" s="11" t="s">
        <v>320</v>
      </c>
      <c r="D50" s="12">
        <v>731</v>
      </c>
      <c r="E50" s="12"/>
      <c r="F50" s="12"/>
      <c r="G50" s="12" t="s">
        <v>437</v>
      </c>
      <c r="H50" s="12" t="s">
        <v>321</v>
      </c>
      <c r="I50" s="12" t="s">
        <v>322</v>
      </c>
      <c r="J50" s="14">
        <v>0.63</v>
      </c>
      <c r="K50" s="7"/>
      <c r="L50" s="6">
        <f t="shared" si="5"/>
        <v>0.63</v>
      </c>
      <c r="M50" s="12"/>
      <c r="N50" s="12"/>
      <c r="O50" s="12"/>
      <c r="P50" s="12"/>
      <c r="Q50" s="9">
        <f t="shared" si="6"/>
        <v>0</v>
      </c>
      <c r="R50" s="12"/>
      <c r="S50" s="12">
        <v>190</v>
      </c>
      <c r="T50" s="32">
        <v>42</v>
      </c>
      <c r="U50" s="11"/>
      <c r="V50" s="12">
        <v>5</v>
      </c>
      <c r="W50" s="12">
        <v>7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>
        <v>96</v>
      </c>
      <c r="AK50" s="12">
        <v>94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5">
        <f t="shared" si="7"/>
        <v>2</v>
      </c>
      <c r="AX50" s="9">
        <f t="shared" si="8"/>
        <v>6</v>
      </c>
      <c r="AY50" s="12"/>
      <c r="AZ50" s="19">
        <f t="shared" si="9"/>
        <v>190</v>
      </c>
      <c r="BA50" s="12"/>
      <c r="BB50" s="12"/>
      <c r="BC50" s="12"/>
      <c r="BD50" s="12"/>
      <c r="BE50" s="12"/>
      <c r="BF50" s="10"/>
    </row>
    <row r="51" spans="1:58" ht="13.5">
      <c r="A51" s="11"/>
      <c r="B51" s="10">
        <v>51</v>
      </c>
      <c r="C51" s="11" t="s">
        <v>323</v>
      </c>
      <c r="D51" s="12">
        <v>5913</v>
      </c>
      <c r="E51" s="12"/>
      <c r="F51" s="12"/>
      <c r="G51" s="12" t="s">
        <v>438</v>
      </c>
      <c r="H51" s="12" t="s">
        <v>321</v>
      </c>
      <c r="I51" s="12" t="s">
        <v>322</v>
      </c>
      <c r="J51" s="14">
        <v>0.67</v>
      </c>
      <c r="K51" s="7"/>
      <c r="L51" s="6">
        <f t="shared" si="5"/>
        <v>0.67</v>
      </c>
      <c r="M51" s="12"/>
      <c r="N51" s="12"/>
      <c r="O51" s="12"/>
      <c r="P51" s="12"/>
      <c r="Q51" s="9">
        <f t="shared" si="6"/>
        <v>0</v>
      </c>
      <c r="R51" s="12"/>
      <c r="S51" s="12">
        <v>187</v>
      </c>
      <c r="T51" s="32">
        <v>43</v>
      </c>
      <c r="U51" s="11"/>
      <c r="V51" s="12">
        <v>13</v>
      </c>
      <c r="W51" s="12">
        <v>2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>
        <v>88</v>
      </c>
      <c r="AK51" s="12">
        <v>99</v>
      </c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5">
        <f t="shared" si="7"/>
        <v>2</v>
      </c>
      <c r="AX51" s="9">
        <f t="shared" si="8"/>
        <v>7.5</v>
      </c>
      <c r="AY51" s="12"/>
      <c r="AZ51" s="19">
        <f t="shared" si="9"/>
        <v>187</v>
      </c>
      <c r="BA51" s="12"/>
      <c r="BB51" s="12"/>
      <c r="BC51" s="12"/>
      <c r="BD51" s="12"/>
      <c r="BE51" s="12"/>
      <c r="BF51" s="10"/>
    </row>
    <row r="52" spans="1:58" ht="13.5">
      <c r="A52" s="11"/>
      <c r="B52" s="10">
        <v>52</v>
      </c>
      <c r="C52" s="11" t="s">
        <v>324</v>
      </c>
      <c r="D52" s="12">
        <v>5661</v>
      </c>
      <c r="E52" s="12"/>
      <c r="F52" s="12"/>
      <c r="G52" s="12" t="s">
        <v>439</v>
      </c>
      <c r="H52" s="12" t="s">
        <v>325</v>
      </c>
      <c r="I52" s="12" t="s">
        <v>326</v>
      </c>
      <c r="J52" s="14">
        <v>0.65</v>
      </c>
      <c r="K52" s="7"/>
      <c r="L52" s="6">
        <f t="shared" si="5"/>
        <v>0.65</v>
      </c>
      <c r="M52" s="12"/>
      <c r="N52" s="12"/>
      <c r="O52" s="12"/>
      <c r="P52" s="12"/>
      <c r="Q52" s="9">
        <f t="shared" si="6"/>
        <v>0</v>
      </c>
      <c r="R52" s="12"/>
      <c r="S52" s="12">
        <v>186</v>
      </c>
      <c r="T52" s="32">
        <v>44</v>
      </c>
      <c r="U52" s="11"/>
      <c r="V52" s="12">
        <v>6</v>
      </c>
      <c r="W52" s="12">
        <v>10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>
        <v>95</v>
      </c>
      <c r="AK52" s="12">
        <v>91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5">
        <f t="shared" si="7"/>
        <v>2</v>
      </c>
      <c r="AX52" s="9">
        <f t="shared" si="8"/>
        <v>8</v>
      </c>
      <c r="AY52" s="12"/>
      <c r="AZ52" s="19">
        <f t="shared" si="9"/>
        <v>186</v>
      </c>
      <c r="BA52" s="12"/>
      <c r="BB52" s="12"/>
      <c r="BC52" s="12"/>
      <c r="BD52" s="12"/>
      <c r="BE52" s="12"/>
      <c r="BF52" s="10"/>
    </row>
    <row r="53" spans="1:58" ht="13.5">
      <c r="A53" s="11"/>
      <c r="B53" s="10">
        <v>53</v>
      </c>
      <c r="C53" s="11" t="s">
        <v>327</v>
      </c>
      <c r="D53" s="12">
        <v>5951</v>
      </c>
      <c r="E53" s="12"/>
      <c r="F53" s="12"/>
      <c r="G53" s="12" t="s">
        <v>440</v>
      </c>
      <c r="H53" s="12" t="s">
        <v>325</v>
      </c>
      <c r="I53" s="12" t="s">
        <v>326</v>
      </c>
      <c r="J53" s="14">
        <v>0.65</v>
      </c>
      <c r="K53" s="7"/>
      <c r="L53" s="6">
        <f t="shared" si="5"/>
        <v>0.65</v>
      </c>
      <c r="M53" s="12"/>
      <c r="N53" s="12"/>
      <c r="O53" s="12"/>
      <c r="P53" s="12"/>
      <c r="Q53" s="9">
        <f t="shared" si="6"/>
        <v>0</v>
      </c>
      <c r="R53" s="12"/>
      <c r="S53" s="12">
        <v>184</v>
      </c>
      <c r="T53" s="32">
        <v>45</v>
      </c>
      <c r="U53" s="11"/>
      <c r="V53" s="12">
        <v>12</v>
      </c>
      <c r="W53" s="12">
        <v>6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>
        <v>89</v>
      </c>
      <c r="AK53" s="12">
        <v>95</v>
      </c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5">
        <f t="shared" si="7"/>
        <v>2</v>
      </c>
      <c r="AX53" s="9">
        <f t="shared" si="8"/>
        <v>9</v>
      </c>
      <c r="AY53" s="12"/>
      <c r="AZ53" s="19">
        <f t="shared" si="9"/>
        <v>184</v>
      </c>
      <c r="BA53" s="12"/>
      <c r="BB53" s="12"/>
      <c r="BC53" s="12"/>
      <c r="BD53" s="12"/>
      <c r="BE53" s="12"/>
      <c r="BF53" s="10"/>
    </row>
    <row r="54" spans="1:58" ht="13.5">
      <c r="A54" s="11"/>
      <c r="B54" s="10">
        <v>54</v>
      </c>
      <c r="C54" s="11" t="s">
        <v>328</v>
      </c>
      <c r="D54" s="12">
        <v>5259</v>
      </c>
      <c r="E54" s="12"/>
      <c r="F54" s="12"/>
      <c r="G54" s="12" t="s">
        <v>211</v>
      </c>
      <c r="H54" s="12" t="s">
        <v>329</v>
      </c>
      <c r="I54" s="12" t="s">
        <v>330</v>
      </c>
      <c r="J54" s="14">
        <v>0.64</v>
      </c>
      <c r="K54" s="7"/>
      <c r="L54" s="6">
        <f t="shared" si="5"/>
        <v>0.64</v>
      </c>
      <c r="M54" s="12"/>
      <c r="N54" s="12"/>
      <c r="O54" s="12"/>
      <c r="P54" s="12"/>
      <c r="Q54" s="9">
        <f t="shared" si="6"/>
        <v>0</v>
      </c>
      <c r="R54" s="12"/>
      <c r="S54" s="12">
        <v>178</v>
      </c>
      <c r="T54" s="32">
        <v>46</v>
      </c>
      <c r="U54" s="11"/>
      <c r="V54" s="12">
        <v>8</v>
      </c>
      <c r="W54" s="12">
        <v>16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>
        <v>93</v>
      </c>
      <c r="AK54" s="12">
        <v>85</v>
      </c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5">
        <f t="shared" si="7"/>
        <v>2</v>
      </c>
      <c r="AX54" s="9">
        <f t="shared" si="8"/>
        <v>12</v>
      </c>
      <c r="AY54" s="12"/>
      <c r="AZ54" s="19">
        <f t="shared" si="9"/>
        <v>178</v>
      </c>
      <c r="BA54" s="12"/>
      <c r="BB54" s="12"/>
      <c r="BC54" s="12"/>
      <c r="BD54" s="12"/>
      <c r="BE54" s="12"/>
      <c r="BF54" s="10"/>
    </row>
    <row r="55" spans="1:58" ht="13.5">
      <c r="A55" s="11"/>
      <c r="B55" s="10">
        <v>55</v>
      </c>
      <c r="C55" s="11" t="s">
        <v>331</v>
      </c>
      <c r="D55" s="12">
        <v>641</v>
      </c>
      <c r="E55" s="12"/>
      <c r="F55" s="12"/>
      <c r="G55" s="12" t="s">
        <v>213</v>
      </c>
      <c r="H55" s="12" t="s">
        <v>332</v>
      </c>
      <c r="I55" s="12" t="s">
        <v>215</v>
      </c>
      <c r="J55" s="14">
        <v>0.64</v>
      </c>
      <c r="K55" s="7"/>
      <c r="L55" s="6">
        <f t="shared" si="5"/>
        <v>0.64</v>
      </c>
      <c r="M55" s="12"/>
      <c r="N55" s="12"/>
      <c r="O55" s="12"/>
      <c r="P55" s="12"/>
      <c r="Q55" s="9">
        <f t="shared" si="6"/>
        <v>0</v>
      </c>
      <c r="R55" s="12"/>
      <c r="S55" s="12">
        <v>144</v>
      </c>
      <c r="T55" s="32">
        <v>50</v>
      </c>
      <c r="U55" s="11"/>
      <c r="V55" s="12"/>
      <c r="W55" s="12"/>
      <c r="X55" s="12"/>
      <c r="Y55" s="12" t="s">
        <v>424</v>
      </c>
      <c r="Z55" s="12">
        <v>22</v>
      </c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>
        <v>65</v>
      </c>
      <c r="AN55" s="12">
        <v>79</v>
      </c>
      <c r="AO55" s="12"/>
      <c r="AP55" s="12"/>
      <c r="AQ55" s="12"/>
      <c r="AR55" s="12"/>
      <c r="AS55" s="12"/>
      <c r="AT55" s="12"/>
      <c r="AU55" s="12"/>
      <c r="AV55" s="12"/>
      <c r="AW55" s="5">
        <f t="shared" si="7"/>
        <v>2</v>
      </c>
      <c r="AX55" s="9">
        <f t="shared" si="8"/>
        <v>22</v>
      </c>
      <c r="AY55" s="12"/>
      <c r="AZ55" s="19">
        <f t="shared" si="9"/>
        <v>144</v>
      </c>
      <c r="BA55" s="12"/>
      <c r="BB55" s="12"/>
      <c r="BC55" s="12"/>
      <c r="BD55" s="12"/>
      <c r="BE55" s="12"/>
      <c r="BF55" s="10"/>
    </row>
    <row r="56" spans="1:58" ht="13.5">
      <c r="A56" s="11"/>
      <c r="B56" s="10">
        <v>56</v>
      </c>
      <c r="C56" s="11" t="s">
        <v>333</v>
      </c>
      <c r="D56" s="12">
        <v>3397</v>
      </c>
      <c r="E56" s="12"/>
      <c r="F56" s="12"/>
      <c r="G56" s="12" t="s">
        <v>441</v>
      </c>
      <c r="H56" s="12" t="s">
        <v>334</v>
      </c>
      <c r="I56" s="12" t="s">
        <v>216</v>
      </c>
      <c r="J56" s="14">
        <v>0.72</v>
      </c>
      <c r="K56" s="7"/>
      <c r="L56" s="6">
        <f t="shared" si="5"/>
        <v>0.72</v>
      </c>
      <c r="M56" s="12"/>
      <c r="N56" s="12"/>
      <c r="O56" s="12"/>
      <c r="P56" s="12"/>
      <c r="Q56" s="9">
        <f t="shared" si="6"/>
        <v>0</v>
      </c>
      <c r="R56" s="12"/>
      <c r="S56" s="12">
        <v>97</v>
      </c>
      <c r="T56" s="32">
        <v>54</v>
      </c>
      <c r="U56" s="11"/>
      <c r="V56" s="12"/>
      <c r="W56" s="12"/>
      <c r="X56" s="12">
        <v>4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>
        <v>97</v>
      </c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5">
        <f t="shared" si="7"/>
        <v>1</v>
      </c>
      <c r="AX56" s="9">
        <f t="shared" si="8"/>
        <v>4</v>
      </c>
      <c r="AY56" s="12"/>
      <c r="AZ56" s="19">
        <f t="shared" si="9"/>
        <v>97</v>
      </c>
      <c r="BA56" s="12"/>
      <c r="BB56" s="12"/>
      <c r="BC56" s="12"/>
      <c r="BD56" s="12"/>
      <c r="BE56" s="12"/>
      <c r="BF56" s="10"/>
    </row>
    <row r="57" spans="1:58" ht="13.5">
      <c r="A57" s="11"/>
      <c r="B57" s="10">
        <v>57</v>
      </c>
      <c r="C57" s="11" t="s">
        <v>335</v>
      </c>
      <c r="D57" s="12">
        <v>747</v>
      </c>
      <c r="E57" s="12"/>
      <c r="F57" s="12"/>
      <c r="G57" s="12" t="s">
        <v>442</v>
      </c>
      <c r="H57" s="12" t="s">
        <v>336</v>
      </c>
      <c r="I57" s="12" t="s">
        <v>300</v>
      </c>
      <c r="J57" s="14">
        <v>0.6</v>
      </c>
      <c r="K57" s="7"/>
      <c r="L57" s="6">
        <f t="shared" si="5"/>
        <v>0.6</v>
      </c>
      <c r="M57" s="12"/>
      <c r="N57" s="12"/>
      <c r="O57" s="12"/>
      <c r="P57" s="12"/>
      <c r="Q57" s="9">
        <f t="shared" si="6"/>
        <v>0</v>
      </c>
      <c r="R57" s="12"/>
      <c r="S57" s="12">
        <v>166</v>
      </c>
      <c r="T57" s="32">
        <v>48</v>
      </c>
      <c r="U57" s="11"/>
      <c r="V57" s="12"/>
      <c r="W57" s="12"/>
      <c r="X57" s="12">
        <v>11</v>
      </c>
      <c r="Y57" s="12"/>
      <c r="Z57" s="12"/>
      <c r="AA57" s="12"/>
      <c r="AB57" s="12"/>
      <c r="AC57" s="12">
        <v>25</v>
      </c>
      <c r="AD57" s="12"/>
      <c r="AE57" s="12"/>
      <c r="AF57" s="12"/>
      <c r="AG57" s="12"/>
      <c r="AH57" s="12"/>
      <c r="AI57" s="12"/>
      <c r="AJ57" s="12"/>
      <c r="AK57" s="12"/>
      <c r="AL57" s="12">
        <v>90</v>
      </c>
      <c r="AM57" s="12"/>
      <c r="AN57" s="12"/>
      <c r="AO57" s="12"/>
      <c r="AP57" s="12"/>
      <c r="AQ57" s="12">
        <v>76</v>
      </c>
      <c r="AR57" s="12"/>
      <c r="AS57" s="12"/>
      <c r="AT57" s="12"/>
      <c r="AU57" s="12"/>
      <c r="AV57" s="12"/>
      <c r="AW57" s="5">
        <f t="shared" si="7"/>
        <v>2</v>
      </c>
      <c r="AX57" s="9">
        <f t="shared" si="8"/>
        <v>18</v>
      </c>
      <c r="AY57" s="12"/>
      <c r="AZ57" s="19">
        <f t="shared" si="9"/>
        <v>166</v>
      </c>
      <c r="BA57" s="12"/>
      <c r="BB57" s="12"/>
      <c r="BC57" s="12"/>
      <c r="BD57" s="12"/>
      <c r="BE57" s="12"/>
      <c r="BF57" s="10"/>
    </row>
    <row r="58" spans="1:58" ht="13.5">
      <c r="A58" s="11"/>
      <c r="B58" s="10">
        <v>58</v>
      </c>
      <c r="C58" s="11" t="s">
        <v>337</v>
      </c>
      <c r="D58" s="12">
        <v>3792</v>
      </c>
      <c r="E58" s="12"/>
      <c r="F58" s="12"/>
      <c r="G58" s="12" t="s">
        <v>443</v>
      </c>
      <c r="H58" s="12" t="s">
        <v>338</v>
      </c>
      <c r="I58" s="12" t="s">
        <v>339</v>
      </c>
      <c r="J58" s="14">
        <v>0.83</v>
      </c>
      <c r="K58" s="7"/>
      <c r="L58" s="6">
        <f t="shared" si="5"/>
        <v>0.83</v>
      </c>
      <c r="M58" s="12"/>
      <c r="N58" s="12"/>
      <c r="O58" s="12"/>
      <c r="P58" s="12"/>
      <c r="Q58" s="9">
        <f t="shared" si="6"/>
        <v>0</v>
      </c>
      <c r="R58" s="12"/>
      <c r="S58" s="12">
        <v>0</v>
      </c>
      <c r="T58" s="32"/>
      <c r="U58" s="11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5">
        <f t="shared" si="7"/>
        <v>0</v>
      </c>
      <c r="AX58" s="9" t="e">
        <f t="shared" si="8"/>
        <v>#DIV/0!</v>
      </c>
      <c r="AY58" s="12"/>
      <c r="AZ58" s="19">
        <f t="shared" si="9"/>
        <v>0</v>
      </c>
      <c r="BA58" s="12"/>
      <c r="BB58" s="12"/>
      <c r="BC58" s="12"/>
      <c r="BD58" s="12"/>
      <c r="BE58" s="12"/>
      <c r="BF58" s="10"/>
    </row>
    <row r="59" spans="1:58" ht="13.5">
      <c r="A59" s="11"/>
      <c r="B59" s="10">
        <v>59</v>
      </c>
      <c r="C59" s="11" t="s">
        <v>340</v>
      </c>
      <c r="D59" s="12">
        <v>5611</v>
      </c>
      <c r="E59" s="12"/>
      <c r="F59" s="12"/>
      <c r="G59" s="12" t="s">
        <v>444</v>
      </c>
      <c r="H59" s="12" t="s">
        <v>341</v>
      </c>
      <c r="I59" s="12" t="s">
        <v>342</v>
      </c>
      <c r="J59" s="14">
        <v>0.76</v>
      </c>
      <c r="K59" s="7"/>
      <c r="L59" s="6">
        <f t="shared" si="5"/>
        <v>0.76</v>
      </c>
      <c r="M59" s="12"/>
      <c r="N59" s="12"/>
      <c r="O59" s="12"/>
      <c r="P59" s="12"/>
      <c r="Q59" s="9">
        <f t="shared" si="6"/>
        <v>0</v>
      </c>
      <c r="R59" s="12"/>
      <c r="S59" s="12">
        <v>0</v>
      </c>
      <c r="T59" s="32"/>
      <c r="U59" s="11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5">
        <f t="shared" si="7"/>
        <v>0</v>
      </c>
      <c r="AX59" s="9" t="e">
        <f t="shared" si="8"/>
        <v>#DIV/0!</v>
      </c>
      <c r="AY59" s="12"/>
      <c r="AZ59" s="19">
        <f t="shared" si="9"/>
        <v>0</v>
      </c>
      <c r="BA59" s="12"/>
      <c r="BB59" s="12"/>
      <c r="BC59" s="12"/>
      <c r="BD59" s="12"/>
      <c r="BE59" s="12"/>
      <c r="BF59" s="10"/>
    </row>
    <row r="60" spans="1:58" ht="13.5">
      <c r="A60" s="11"/>
      <c r="B60" s="10">
        <v>60</v>
      </c>
      <c r="C60" s="11" t="s">
        <v>340</v>
      </c>
      <c r="D60" s="12">
        <v>2515</v>
      </c>
      <c r="E60" s="12"/>
      <c r="F60" s="12"/>
      <c r="G60" s="12" t="s">
        <v>212</v>
      </c>
      <c r="H60" s="12" t="s">
        <v>343</v>
      </c>
      <c r="I60" s="12" t="s">
        <v>344</v>
      </c>
      <c r="J60" s="14">
        <v>0.7</v>
      </c>
      <c r="K60" s="7"/>
      <c r="L60" s="6">
        <f t="shared" si="5"/>
        <v>0.7</v>
      </c>
      <c r="M60" s="12"/>
      <c r="N60" s="12"/>
      <c r="O60" s="12"/>
      <c r="P60" s="12"/>
      <c r="Q60" s="9">
        <f t="shared" si="6"/>
        <v>0</v>
      </c>
      <c r="R60" s="12"/>
      <c r="S60" s="12">
        <v>0</v>
      </c>
      <c r="T60" s="32"/>
      <c r="U60" s="11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5">
        <f t="shared" si="7"/>
        <v>0</v>
      </c>
      <c r="AX60" s="9" t="e">
        <f t="shared" si="8"/>
        <v>#DIV/0!</v>
      </c>
      <c r="AY60" s="12"/>
      <c r="AZ60" s="19">
        <f t="shared" si="9"/>
        <v>0</v>
      </c>
      <c r="BA60" s="12"/>
      <c r="BB60" s="12"/>
      <c r="BC60" s="12"/>
      <c r="BD60" s="12"/>
      <c r="BE60" s="12"/>
      <c r="BF60" s="10"/>
    </row>
    <row r="61" spans="1:58" ht="13.5">
      <c r="A61" s="11"/>
      <c r="B61" s="10">
        <v>61</v>
      </c>
      <c r="C61" s="11" t="s">
        <v>345</v>
      </c>
      <c r="D61" s="12">
        <v>452</v>
      </c>
      <c r="E61" s="12"/>
      <c r="F61" s="12"/>
      <c r="G61" s="12" t="s">
        <v>214</v>
      </c>
      <c r="H61" s="12" t="s">
        <v>346</v>
      </c>
      <c r="I61" s="12" t="s">
        <v>347</v>
      </c>
      <c r="J61" s="14">
        <v>0.7</v>
      </c>
      <c r="K61" s="7"/>
      <c r="L61" s="6">
        <f t="shared" si="5"/>
        <v>0.7</v>
      </c>
      <c r="M61" s="12"/>
      <c r="N61" s="12"/>
      <c r="O61" s="12"/>
      <c r="P61" s="12"/>
      <c r="Q61" s="9">
        <f t="shared" si="6"/>
        <v>0</v>
      </c>
      <c r="R61" s="12"/>
      <c r="S61" s="12">
        <v>0</v>
      </c>
      <c r="T61" s="32"/>
      <c r="U61" s="11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5">
        <f t="shared" si="7"/>
        <v>0</v>
      </c>
      <c r="AX61" s="9" t="e">
        <f t="shared" si="8"/>
        <v>#DIV/0!</v>
      </c>
      <c r="AY61" s="12"/>
      <c r="AZ61" s="19">
        <f t="shared" si="9"/>
        <v>0</v>
      </c>
      <c r="BA61" s="12"/>
      <c r="BB61" s="12"/>
      <c r="BC61" s="12"/>
      <c r="BD61" s="12"/>
      <c r="BE61" s="12"/>
      <c r="BF61" s="10"/>
    </row>
    <row r="62" spans="1:58" ht="13.5">
      <c r="A62" s="11"/>
      <c r="B62" s="10">
        <v>62</v>
      </c>
      <c r="C62" s="11" t="s">
        <v>348</v>
      </c>
      <c r="D62" s="12">
        <v>4261</v>
      </c>
      <c r="E62" s="12"/>
      <c r="F62" s="12"/>
      <c r="G62" s="12" t="s">
        <v>445</v>
      </c>
      <c r="H62" s="12" t="s">
        <v>349</v>
      </c>
      <c r="I62" s="12" t="s">
        <v>218</v>
      </c>
      <c r="J62" s="14">
        <v>0.64</v>
      </c>
      <c r="K62" s="7"/>
      <c r="L62" s="6">
        <f t="shared" si="5"/>
        <v>0.64</v>
      </c>
      <c r="M62" s="12"/>
      <c r="N62" s="12"/>
      <c r="O62" s="12"/>
      <c r="P62" s="12"/>
      <c r="Q62" s="9">
        <f t="shared" si="6"/>
        <v>0</v>
      </c>
      <c r="R62" s="12"/>
      <c r="S62" s="12">
        <v>0</v>
      </c>
      <c r="T62" s="32"/>
      <c r="U62" s="11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5">
        <f t="shared" si="7"/>
        <v>0</v>
      </c>
      <c r="AX62" s="9" t="e">
        <f t="shared" si="8"/>
        <v>#DIV/0!</v>
      </c>
      <c r="AY62" s="12"/>
      <c r="AZ62" s="19">
        <f t="shared" si="9"/>
        <v>0</v>
      </c>
      <c r="BA62" s="12"/>
      <c r="BB62" s="12"/>
      <c r="BC62" s="12"/>
      <c r="BD62" s="12"/>
      <c r="BE62" s="12"/>
      <c r="BF62" s="10"/>
    </row>
    <row r="63" spans="1:58" ht="13.5">
      <c r="A63" s="11"/>
      <c r="B63" s="10">
        <v>63</v>
      </c>
      <c r="C63" s="11" t="s">
        <v>350</v>
      </c>
      <c r="D63" s="12">
        <v>4581</v>
      </c>
      <c r="E63" s="12"/>
      <c r="F63" s="12"/>
      <c r="G63" s="12" t="s">
        <v>446</v>
      </c>
      <c r="H63" s="12" t="s">
        <v>351</v>
      </c>
      <c r="I63" s="12" t="s">
        <v>216</v>
      </c>
      <c r="J63" s="14">
        <v>0.7</v>
      </c>
      <c r="K63" s="7"/>
      <c r="L63" s="6">
        <f t="shared" si="5"/>
        <v>0.7</v>
      </c>
      <c r="M63" s="12"/>
      <c r="N63" s="12"/>
      <c r="O63" s="12"/>
      <c r="P63" s="12"/>
      <c r="Q63" s="9">
        <f t="shared" si="6"/>
        <v>0</v>
      </c>
      <c r="R63" s="12"/>
      <c r="S63" s="12">
        <v>0</v>
      </c>
      <c r="T63" s="32"/>
      <c r="U63" s="11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5">
        <f t="shared" si="7"/>
        <v>0</v>
      </c>
      <c r="AX63" s="9" t="e">
        <f t="shared" si="8"/>
        <v>#DIV/0!</v>
      </c>
      <c r="AY63" s="12"/>
      <c r="AZ63" s="19">
        <f t="shared" si="9"/>
        <v>0</v>
      </c>
      <c r="BA63" s="12"/>
      <c r="BB63" s="12"/>
      <c r="BC63" s="12"/>
      <c r="BD63" s="12"/>
      <c r="BE63" s="12"/>
      <c r="BF63" s="10"/>
    </row>
    <row r="64" spans="1:58" ht="13.5">
      <c r="A64" s="11"/>
      <c r="B64" s="10">
        <v>64</v>
      </c>
      <c r="C64" s="11" t="s">
        <v>352</v>
      </c>
      <c r="D64" s="12">
        <v>5134</v>
      </c>
      <c r="E64" s="12"/>
      <c r="F64" s="12"/>
      <c r="G64" s="12" t="s">
        <v>447</v>
      </c>
      <c r="H64" s="12" t="s">
        <v>353</v>
      </c>
      <c r="I64" s="12" t="s">
        <v>215</v>
      </c>
      <c r="J64" s="14">
        <v>0.68</v>
      </c>
      <c r="K64" s="7"/>
      <c r="L64" s="6">
        <f t="shared" si="5"/>
        <v>0.68</v>
      </c>
      <c r="M64" s="12"/>
      <c r="N64" s="12"/>
      <c r="O64" s="12"/>
      <c r="P64" s="12"/>
      <c r="Q64" s="9">
        <f t="shared" si="6"/>
        <v>0</v>
      </c>
      <c r="R64" s="12"/>
      <c r="S64" s="12">
        <v>99</v>
      </c>
      <c r="T64" s="32">
        <v>53</v>
      </c>
      <c r="U64" s="11"/>
      <c r="V64" s="12"/>
      <c r="W64" s="12"/>
      <c r="X64" s="12"/>
      <c r="Y64" s="12"/>
      <c r="Z64" s="12"/>
      <c r="AA64" s="12"/>
      <c r="AB64" s="12"/>
      <c r="AC64" s="12">
        <v>2</v>
      </c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>
        <v>99</v>
      </c>
      <c r="AR64" s="12"/>
      <c r="AS64" s="12"/>
      <c r="AT64" s="12"/>
      <c r="AU64" s="12"/>
      <c r="AV64" s="12"/>
      <c r="AW64" s="5">
        <f t="shared" si="7"/>
        <v>1</v>
      </c>
      <c r="AX64" s="9">
        <f t="shared" si="8"/>
        <v>2</v>
      </c>
      <c r="AY64" s="12"/>
      <c r="AZ64" s="19">
        <f t="shared" si="9"/>
        <v>99</v>
      </c>
      <c r="BA64" s="12"/>
      <c r="BB64" s="12"/>
      <c r="BC64" s="12"/>
      <c r="BD64" s="12"/>
      <c r="BE64" s="12"/>
      <c r="BF64" s="10"/>
    </row>
    <row r="65" spans="1:58" ht="13.5">
      <c r="A65" s="11"/>
      <c r="B65" s="10">
        <v>65</v>
      </c>
      <c r="C65" s="11" t="s">
        <v>354</v>
      </c>
      <c r="D65" s="12">
        <v>2239</v>
      </c>
      <c r="E65" s="12"/>
      <c r="F65" s="12"/>
      <c r="G65" s="12" t="s">
        <v>448</v>
      </c>
      <c r="H65" s="12" t="s">
        <v>355</v>
      </c>
      <c r="I65" s="12" t="s">
        <v>316</v>
      </c>
      <c r="J65" s="14">
        <v>0.68</v>
      </c>
      <c r="K65" s="7"/>
      <c r="L65" s="6">
        <f aca="true" t="shared" si="10" ref="L65:L74">J65-K65*0.005</f>
        <v>0.68</v>
      </c>
      <c r="M65" s="12"/>
      <c r="N65" s="12"/>
      <c r="O65" s="12"/>
      <c r="P65" s="12"/>
      <c r="Q65" s="9">
        <f aca="true" t="shared" si="11" ref="Q65:Q74">L65*(N65*3600+O65*60+P65)</f>
        <v>0</v>
      </c>
      <c r="R65" s="12"/>
      <c r="S65" s="12">
        <v>0</v>
      </c>
      <c r="T65" s="32"/>
      <c r="U65" s="11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5">
        <f aca="true" t="shared" si="12" ref="AW65:AW74">COUNT(AJ65:AV65)</f>
        <v>0</v>
      </c>
      <c r="AX65" s="9" t="e">
        <f aca="true" t="shared" si="13" ref="AX65:AX74">AVERAGE(V65:AH65)</f>
        <v>#DIV/0!</v>
      </c>
      <c r="AY65" s="12"/>
      <c r="AZ65" s="19">
        <f aca="true" t="shared" si="14" ref="AZ65:AZ74">AJ65+AK65+AL65+AM65+AN65+AO65+AP65+AQ65+AR65+AS65+AT65+AU65+AV65</f>
        <v>0</v>
      </c>
      <c r="BA65" s="12"/>
      <c r="BB65" s="12"/>
      <c r="BC65" s="12"/>
      <c r="BD65" s="12"/>
      <c r="BE65" s="12"/>
      <c r="BF65" s="10"/>
    </row>
    <row r="66" spans="1:58" ht="13.5">
      <c r="A66" s="11"/>
      <c r="B66" s="10">
        <v>66</v>
      </c>
      <c r="C66" s="11" t="s">
        <v>356</v>
      </c>
      <c r="D66" s="12">
        <v>545</v>
      </c>
      <c r="E66" s="12"/>
      <c r="F66" s="12"/>
      <c r="G66" s="12" t="s">
        <v>449</v>
      </c>
      <c r="H66" s="12" t="s">
        <v>357</v>
      </c>
      <c r="I66" s="12" t="s">
        <v>326</v>
      </c>
      <c r="J66" s="14">
        <v>0.67</v>
      </c>
      <c r="K66" s="7"/>
      <c r="L66" s="6">
        <f t="shared" si="10"/>
        <v>0.67</v>
      </c>
      <c r="M66" s="12"/>
      <c r="N66" s="12"/>
      <c r="O66" s="12"/>
      <c r="P66" s="12"/>
      <c r="Q66" s="9">
        <f t="shared" si="11"/>
        <v>0</v>
      </c>
      <c r="R66" s="12"/>
      <c r="S66" s="12">
        <v>92</v>
      </c>
      <c r="T66" s="32">
        <v>55</v>
      </c>
      <c r="U66" s="11"/>
      <c r="V66" s="12"/>
      <c r="W66" s="12"/>
      <c r="X66" s="12"/>
      <c r="Y66" s="12"/>
      <c r="Z66" s="12"/>
      <c r="AA66" s="12"/>
      <c r="AB66" s="12"/>
      <c r="AC66" s="12">
        <v>9</v>
      </c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>
        <v>92</v>
      </c>
      <c r="AR66" s="12"/>
      <c r="AS66" s="12"/>
      <c r="AT66" s="12"/>
      <c r="AU66" s="12"/>
      <c r="AV66" s="12"/>
      <c r="AW66" s="5">
        <f t="shared" si="12"/>
        <v>1</v>
      </c>
      <c r="AX66" s="9">
        <f t="shared" si="13"/>
        <v>9</v>
      </c>
      <c r="AY66" s="12"/>
      <c r="AZ66" s="19">
        <f t="shared" si="14"/>
        <v>92</v>
      </c>
      <c r="BA66" s="12"/>
      <c r="BB66" s="12"/>
      <c r="BC66" s="12"/>
      <c r="BD66" s="12"/>
      <c r="BE66" s="12"/>
      <c r="BF66" s="10"/>
    </row>
    <row r="67" spans="1:58" ht="13.5">
      <c r="A67" s="11"/>
      <c r="B67" s="10">
        <v>67</v>
      </c>
      <c r="C67" s="11" t="s">
        <v>358</v>
      </c>
      <c r="D67" s="12">
        <v>1746</v>
      </c>
      <c r="E67" s="12"/>
      <c r="F67" s="12"/>
      <c r="G67" s="12" t="s">
        <v>450</v>
      </c>
      <c r="H67" s="12" t="s">
        <v>359</v>
      </c>
      <c r="I67" s="12" t="s">
        <v>220</v>
      </c>
      <c r="J67" s="14">
        <v>0.65</v>
      </c>
      <c r="K67" s="7"/>
      <c r="L67" s="6">
        <f t="shared" si="10"/>
        <v>0.65</v>
      </c>
      <c r="M67" s="12"/>
      <c r="N67" s="12"/>
      <c r="O67" s="12"/>
      <c r="P67" s="12"/>
      <c r="Q67" s="9">
        <f t="shared" si="11"/>
        <v>0</v>
      </c>
      <c r="R67" s="12"/>
      <c r="S67" s="12">
        <v>0</v>
      </c>
      <c r="T67" s="32"/>
      <c r="U67" s="11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5">
        <f t="shared" si="12"/>
        <v>0</v>
      </c>
      <c r="AX67" s="9" t="e">
        <f t="shared" si="13"/>
        <v>#DIV/0!</v>
      </c>
      <c r="AY67" s="12"/>
      <c r="AZ67" s="19">
        <f t="shared" si="14"/>
        <v>0</v>
      </c>
      <c r="BA67" s="12"/>
      <c r="BB67" s="12"/>
      <c r="BC67" s="12"/>
      <c r="BD67" s="12"/>
      <c r="BE67" s="12"/>
      <c r="BF67" s="10"/>
    </row>
    <row r="68" spans="1:58" ht="13.5">
      <c r="A68" s="11"/>
      <c r="B68" s="10">
        <v>68</v>
      </c>
      <c r="C68" s="11" t="s">
        <v>360</v>
      </c>
      <c r="D68" s="12">
        <v>561</v>
      </c>
      <c r="E68" s="12"/>
      <c r="F68" s="12"/>
      <c r="G68" s="12" t="s">
        <v>451</v>
      </c>
      <c r="H68" s="12" t="s">
        <v>361</v>
      </c>
      <c r="I68" s="12" t="s">
        <v>215</v>
      </c>
      <c r="J68" s="14">
        <v>0.64</v>
      </c>
      <c r="K68" s="7"/>
      <c r="L68" s="6">
        <f t="shared" si="10"/>
        <v>0.64</v>
      </c>
      <c r="M68" s="12"/>
      <c r="N68" s="12"/>
      <c r="O68" s="12"/>
      <c r="P68" s="12"/>
      <c r="Q68" s="9">
        <f t="shared" si="11"/>
        <v>0</v>
      </c>
      <c r="R68" s="12"/>
      <c r="S68" s="12">
        <v>0</v>
      </c>
      <c r="T68" s="32"/>
      <c r="U68" s="11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5">
        <f t="shared" si="12"/>
        <v>0</v>
      </c>
      <c r="AX68" s="9" t="e">
        <f t="shared" si="13"/>
        <v>#DIV/0!</v>
      </c>
      <c r="AY68" s="12"/>
      <c r="AZ68" s="19">
        <f t="shared" si="14"/>
        <v>0</v>
      </c>
      <c r="BA68" s="12"/>
      <c r="BB68" s="12"/>
      <c r="BC68" s="12"/>
      <c r="BD68" s="12"/>
      <c r="BE68" s="12"/>
      <c r="BF68" s="10"/>
    </row>
    <row r="69" spans="1:58" ht="13.5">
      <c r="A69" s="11"/>
      <c r="B69" s="10">
        <v>69</v>
      </c>
      <c r="C69" s="11" t="s">
        <v>362</v>
      </c>
      <c r="D69" s="12">
        <v>694</v>
      </c>
      <c r="E69" s="12"/>
      <c r="F69" s="12"/>
      <c r="G69" s="12" t="s">
        <v>452</v>
      </c>
      <c r="H69" s="12" t="s">
        <v>363</v>
      </c>
      <c r="I69" s="12" t="s">
        <v>364</v>
      </c>
      <c r="J69" s="14">
        <v>0.63</v>
      </c>
      <c r="K69" s="7"/>
      <c r="L69" s="6">
        <f t="shared" si="10"/>
        <v>0.63</v>
      </c>
      <c r="M69" s="12"/>
      <c r="N69" s="12"/>
      <c r="O69" s="12"/>
      <c r="P69" s="12"/>
      <c r="Q69" s="9">
        <f t="shared" si="11"/>
        <v>0</v>
      </c>
      <c r="R69" s="12"/>
      <c r="S69" s="12">
        <v>0</v>
      </c>
      <c r="T69" s="32"/>
      <c r="U69" s="11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5">
        <f t="shared" si="12"/>
        <v>0</v>
      </c>
      <c r="AX69" s="9" t="e">
        <f t="shared" si="13"/>
        <v>#DIV/0!</v>
      </c>
      <c r="AY69" s="12"/>
      <c r="AZ69" s="19">
        <f t="shared" si="14"/>
        <v>0</v>
      </c>
      <c r="BA69" s="12"/>
      <c r="BB69" s="12"/>
      <c r="BC69" s="12"/>
      <c r="BD69" s="12"/>
      <c r="BE69" s="12"/>
      <c r="BF69" s="10"/>
    </row>
    <row r="70" spans="1:58" ht="13.5">
      <c r="A70" s="11"/>
      <c r="B70" s="10">
        <v>70</v>
      </c>
      <c r="C70" s="11" t="s">
        <v>365</v>
      </c>
      <c r="D70" s="12">
        <v>5238</v>
      </c>
      <c r="E70" s="12"/>
      <c r="F70" s="12"/>
      <c r="G70" s="12" t="s">
        <v>453</v>
      </c>
      <c r="H70" s="12" t="s">
        <v>325</v>
      </c>
      <c r="I70" s="12" t="s">
        <v>217</v>
      </c>
      <c r="J70" s="14">
        <v>0.62</v>
      </c>
      <c r="K70" s="7"/>
      <c r="L70" s="6">
        <f t="shared" si="10"/>
        <v>0.62</v>
      </c>
      <c r="M70" s="12"/>
      <c r="N70" s="12"/>
      <c r="O70" s="12"/>
      <c r="P70" s="12"/>
      <c r="Q70" s="9">
        <f t="shared" si="11"/>
        <v>0</v>
      </c>
      <c r="R70" s="12"/>
      <c r="S70" s="12">
        <v>65</v>
      </c>
      <c r="T70" s="32">
        <v>60</v>
      </c>
      <c r="U70" s="11"/>
      <c r="V70" s="12"/>
      <c r="W70" s="12"/>
      <c r="X70" s="12"/>
      <c r="Y70" s="12"/>
      <c r="Z70" s="12"/>
      <c r="AA70" s="12"/>
      <c r="AB70" s="12"/>
      <c r="AC70" s="12">
        <v>36</v>
      </c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>
        <v>65</v>
      </c>
      <c r="AR70" s="12"/>
      <c r="AS70" s="12"/>
      <c r="AT70" s="12"/>
      <c r="AU70" s="12"/>
      <c r="AV70" s="12"/>
      <c r="AW70" s="5">
        <f t="shared" si="12"/>
        <v>1</v>
      </c>
      <c r="AX70" s="9">
        <f t="shared" si="13"/>
        <v>36</v>
      </c>
      <c r="AY70" s="12"/>
      <c r="AZ70" s="19">
        <f t="shared" si="14"/>
        <v>65</v>
      </c>
      <c r="BA70" s="12"/>
      <c r="BB70" s="12"/>
      <c r="BC70" s="12"/>
      <c r="BD70" s="12"/>
      <c r="BE70" s="12"/>
      <c r="BF70" s="10"/>
    </row>
    <row r="71" spans="1:58" ht="13.5">
      <c r="A71" s="11"/>
      <c r="B71" s="10">
        <v>71</v>
      </c>
      <c r="C71" s="11" t="s">
        <v>366</v>
      </c>
      <c r="D71" s="12">
        <v>1796</v>
      </c>
      <c r="E71" s="12"/>
      <c r="F71" s="12"/>
      <c r="G71" s="12" t="s">
        <v>454</v>
      </c>
      <c r="H71" s="12" t="s">
        <v>367</v>
      </c>
      <c r="I71" s="12" t="s">
        <v>223</v>
      </c>
      <c r="J71" s="14">
        <v>0.6</v>
      </c>
      <c r="K71" s="7"/>
      <c r="L71" s="6">
        <f t="shared" si="10"/>
        <v>0.6</v>
      </c>
      <c r="M71" s="12"/>
      <c r="N71" s="12"/>
      <c r="O71" s="12"/>
      <c r="P71" s="12"/>
      <c r="Q71" s="9">
        <f t="shared" si="11"/>
        <v>0</v>
      </c>
      <c r="R71" s="12"/>
      <c r="S71" s="12">
        <v>0</v>
      </c>
      <c r="T71" s="32"/>
      <c r="U71" s="11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5">
        <f t="shared" si="12"/>
        <v>0</v>
      </c>
      <c r="AX71" s="9" t="e">
        <f t="shared" si="13"/>
        <v>#DIV/0!</v>
      </c>
      <c r="AY71" s="12"/>
      <c r="AZ71" s="19">
        <f t="shared" si="14"/>
        <v>0</v>
      </c>
      <c r="BA71" s="12"/>
      <c r="BB71" s="12"/>
      <c r="BC71" s="12"/>
      <c r="BD71" s="12"/>
      <c r="BE71" s="12"/>
      <c r="BF71" s="10"/>
    </row>
    <row r="72" spans="1:58" ht="13.5">
      <c r="A72" s="11"/>
      <c r="B72" s="10">
        <v>72</v>
      </c>
      <c r="C72" s="11" t="s">
        <v>368</v>
      </c>
      <c r="D72" s="12">
        <v>666</v>
      </c>
      <c r="E72" s="12"/>
      <c r="F72" s="12"/>
      <c r="G72" s="12" t="s">
        <v>455</v>
      </c>
      <c r="H72" s="12" t="s">
        <v>369</v>
      </c>
      <c r="I72" s="12" t="s">
        <v>370</v>
      </c>
      <c r="J72" s="14">
        <v>0.56</v>
      </c>
      <c r="K72" s="7"/>
      <c r="L72" s="6">
        <f t="shared" si="10"/>
        <v>0.56</v>
      </c>
      <c r="M72" s="12"/>
      <c r="N72" s="12"/>
      <c r="O72" s="12"/>
      <c r="P72" s="12"/>
      <c r="Q72" s="9">
        <f t="shared" si="11"/>
        <v>0</v>
      </c>
      <c r="R72" s="12"/>
      <c r="S72" s="12">
        <v>56</v>
      </c>
      <c r="T72" s="32">
        <v>62</v>
      </c>
      <c r="U72" s="11"/>
      <c r="V72" s="12"/>
      <c r="W72" s="12"/>
      <c r="X72" s="12"/>
      <c r="Y72" s="12"/>
      <c r="Z72" s="12"/>
      <c r="AA72" s="12"/>
      <c r="AB72" s="12"/>
      <c r="AC72" s="12">
        <v>45</v>
      </c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>
        <v>56</v>
      </c>
      <c r="AR72" s="12"/>
      <c r="AS72" s="12"/>
      <c r="AT72" s="12"/>
      <c r="AU72" s="12"/>
      <c r="AV72" s="12"/>
      <c r="AW72" s="5">
        <f t="shared" si="12"/>
        <v>1</v>
      </c>
      <c r="AX72" s="9">
        <f t="shared" si="13"/>
        <v>45</v>
      </c>
      <c r="AY72" s="12"/>
      <c r="AZ72" s="19">
        <f t="shared" si="14"/>
        <v>56</v>
      </c>
      <c r="BA72" s="12"/>
      <c r="BB72" s="12"/>
      <c r="BC72" s="12"/>
      <c r="BD72" s="12"/>
      <c r="BE72" s="12"/>
      <c r="BF72" s="10"/>
    </row>
    <row r="73" spans="1:58" ht="13.5">
      <c r="A73" s="11"/>
      <c r="B73" s="10">
        <v>73</v>
      </c>
      <c r="C73" s="11" t="s">
        <v>371</v>
      </c>
      <c r="D73" s="12">
        <v>37</v>
      </c>
      <c r="E73" s="12"/>
      <c r="F73" s="12"/>
      <c r="G73" s="12" t="s">
        <v>456</v>
      </c>
      <c r="H73" s="12" t="s">
        <v>372</v>
      </c>
      <c r="I73" s="12" t="s">
        <v>218</v>
      </c>
      <c r="J73" s="14">
        <v>0.59</v>
      </c>
      <c r="K73" s="7"/>
      <c r="L73" s="6">
        <f t="shared" si="10"/>
        <v>0.59</v>
      </c>
      <c r="M73" s="12"/>
      <c r="N73" s="12"/>
      <c r="O73" s="12"/>
      <c r="P73" s="12"/>
      <c r="Q73" s="9">
        <f t="shared" si="11"/>
        <v>0</v>
      </c>
      <c r="R73" s="12"/>
      <c r="S73" s="12">
        <v>209</v>
      </c>
      <c r="T73" s="32">
        <v>41</v>
      </c>
      <c r="U73" s="11"/>
      <c r="V73" s="12"/>
      <c r="W73" s="12"/>
      <c r="X73" s="12"/>
      <c r="Y73" s="12">
        <v>16</v>
      </c>
      <c r="Z73" s="12">
        <v>32</v>
      </c>
      <c r="AA73" s="12"/>
      <c r="AB73" s="12"/>
      <c r="AC73" s="12">
        <v>46</v>
      </c>
      <c r="AD73" s="12"/>
      <c r="AE73" s="12"/>
      <c r="AF73" s="12"/>
      <c r="AG73" s="12"/>
      <c r="AH73" s="12"/>
      <c r="AI73" s="12"/>
      <c r="AJ73" s="12"/>
      <c r="AK73" s="12"/>
      <c r="AL73" s="12"/>
      <c r="AM73" s="12">
        <v>85</v>
      </c>
      <c r="AN73" s="12">
        <v>69</v>
      </c>
      <c r="AO73" s="12"/>
      <c r="AP73" s="12"/>
      <c r="AQ73" s="12">
        <v>55</v>
      </c>
      <c r="AR73" s="12"/>
      <c r="AS73" s="12"/>
      <c r="AT73" s="12"/>
      <c r="AU73" s="12"/>
      <c r="AV73" s="12"/>
      <c r="AW73" s="5">
        <f t="shared" si="12"/>
        <v>3</v>
      </c>
      <c r="AX73" s="9">
        <f t="shared" si="13"/>
        <v>31.333333333333332</v>
      </c>
      <c r="AY73" s="12"/>
      <c r="AZ73" s="19">
        <f t="shared" si="14"/>
        <v>209</v>
      </c>
      <c r="BA73" s="12"/>
      <c r="BB73" s="12"/>
      <c r="BC73" s="12"/>
      <c r="BD73" s="12"/>
      <c r="BE73" s="12"/>
      <c r="BF73" s="10"/>
    </row>
    <row r="74" spans="1:58" ht="13.5">
      <c r="A74" s="11"/>
      <c r="B74" s="10">
        <v>74</v>
      </c>
      <c r="C74" s="11" t="s">
        <v>373</v>
      </c>
      <c r="D74" s="12">
        <v>5544</v>
      </c>
      <c r="E74" s="12"/>
      <c r="F74" s="12"/>
      <c r="G74" s="12" t="s">
        <v>457</v>
      </c>
      <c r="H74" s="12" t="s">
        <v>374</v>
      </c>
      <c r="I74" s="12" t="s">
        <v>375</v>
      </c>
      <c r="J74" s="14">
        <v>0.83</v>
      </c>
      <c r="K74" s="7"/>
      <c r="L74" s="6">
        <f t="shared" si="10"/>
        <v>0.83</v>
      </c>
      <c r="M74" s="12"/>
      <c r="N74" s="12"/>
      <c r="O74" s="12"/>
      <c r="P74" s="12"/>
      <c r="Q74" s="9">
        <f t="shared" si="11"/>
        <v>0</v>
      </c>
      <c r="R74" s="12"/>
      <c r="S74" s="12">
        <v>79</v>
      </c>
      <c r="T74" s="32">
        <v>56</v>
      </c>
      <c r="U74" s="11"/>
      <c r="V74" s="12"/>
      <c r="W74" s="12"/>
      <c r="X74" s="12"/>
      <c r="Y74" s="12"/>
      <c r="Z74" s="12"/>
      <c r="AA74" s="12"/>
      <c r="AB74" s="12"/>
      <c r="AC74" s="12">
        <v>22</v>
      </c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>
        <v>79</v>
      </c>
      <c r="AR74" s="12"/>
      <c r="AS74" s="12"/>
      <c r="AT74" s="12"/>
      <c r="AU74" s="12"/>
      <c r="AV74" s="12"/>
      <c r="AW74" s="5">
        <f t="shared" si="12"/>
        <v>1</v>
      </c>
      <c r="AX74" s="9">
        <f t="shared" si="13"/>
        <v>22</v>
      </c>
      <c r="AY74" s="12"/>
      <c r="AZ74" s="19">
        <f t="shared" si="14"/>
        <v>79</v>
      </c>
      <c r="BA74" s="12"/>
      <c r="BB74" s="12"/>
      <c r="BC74" s="12"/>
      <c r="BD74" s="12"/>
      <c r="BE74" s="12"/>
      <c r="BF74" s="10"/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7"/>
  <sheetViews>
    <sheetView tabSelected="1" view="pageBreakPreview" zoomScale="50" zoomScaleNormal="75" zoomScaleSheetLayoutView="50" workbookViewId="0" topLeftCell="A1">
      <selection activeCell="I17" sqref="I17"/>
    </sheetView>
  </sheetViews>
  <sheetFormatPr defaultColWidth="9.00390625" defaultRowHeight="13.5"/>
  <cols>
    <col min="1" max="1" width="9.625" style="1" customWidth="1"/>
    <col min="2" max="2" width="30.25390625" style="1" customWidth="1"/>
    <col min="3" max="3" width="16.625" style="1" customWidth="1"/>
    <col min="4" max="4" width="11.375" style="1" customWidth="1"/>
    <col min="5" max="5" width="11.125" style="1" customWidth="1"/>
    <col min="6" max="6" width="7.625" style="1" customWidth="1"/>
    <col min="7" max="7" width="7.375" style="1" customWidth="1"/>
    <col min="8" max="8" width="7.625" style="1" customWidth="1"/>
    <col min="9" max="9" width="8.125" style="1" customWidth="1"/>
    <col min="10" max="10" width="20.875" style="1" customWidth="1"/>
    <col min="11" max="11" width="8.875" style="1" customWidth="1"/>
    <col min="12" max="12" width="9.125" style="1" customWidth="1"/>
    <col min="13" max="13" width="7.875" style="1" customWidth="1"/>
    <col min="14" max="14" width="7.125" style="1" customWidth="1"/>
    <col min="15" max="16" width="8.125" style="1" customWidth="1"/>
    <col min="17" max="17" width="22.125" style="1" customWidth="1"/>
    <col min="18" max="18" width="8.125" style="1" customWidth="1"/>
    <col min="19" max="19" width="8.375" style="1" customWidth="1"/>
    <col min="20" max="20" width="11.875" style="1" customWidth="1"/>
    <col min="21" max="16384" width="9.00390625" style="1" customWidth="1"/>
  </cols>
  <sheetData>
    <row r="1" ht="7.5" customHeight="1"/>
    <row r="2" spans="1:20" ht="4.5" customHeight="1" thickBot="1">
      <c r="A2" s="37"/>
      <c r="B2" s="4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  <c r="T2" s="37"/>
    </row>
    <row r="3" spans="1:20" ht="39.75" customHeight="1" thickTop="1">
      <c r="A3" s="67"/>
      <c r="B3" s="993" t="s">
        <v>556</v>
      </c>
      <c r="C3" s="607" t="s">
        <v>557</v>
      </c>
      <c r="D3" s="608"/>
      <c r="E3" s="608"/>
      <c r="F3" s="608"/>
      <c r="G3" s="608"/>
      <c r="H3" s="608"/>
      <c r="I3" s="608"/>
      <c r="J3" s="608"/>
      <c r="K3" s="608"/>
      <c r="L3" s="608"/>
      <c r="M3" s="608"/>
      <c r="N3" s="608"/>
      <c r="O3" s="66"/>
      <c r="P3" s="955" t="s">
        <v>499</v>
      </c>
      <c r="Q3" s="955"/>
      <c r="R3" s="955"/>
      <c r="S3" s="955"/>
      <c r="T3" s="955"/>
    </row>
    <row r="4" spans="1:20" s="35" customFormat="1" ht="50.25" customHeight="1" thickBot="1">
      <c r="A4" s="67"/>
      <c r="B4" s="993"/>
      <c r="C4" s="609"/>
      <c r="D4" s="497"/>
      <c r="E4" s="497"/>
      <c r="F4" s="497"/>
      <c r="G4" s="497"/>
      <c r="H4" s="497"/>
      <c r="I4" s="497"/>
      <c r="J4" s="497"/>
      <c r="K4" s="497"/>
      <c r="L4" s="497"/>
      <c r="M4" s="497"/>
      <c r="N4" s="497"/>
      <c r="O4" s="498" t="s">
        <v>515</v>
      </c>
      <c r="P4" s="474"/>
      <c r="Q4" s="474"/>
      <c r="R4" s="474"/>
      <c r="S4" s="474"/>
      <c r="T4" s="474"/>
    </row>
    <row r="5" spans="1:20" s="35" customFormat="1" ht="39" customHeight="1" thickBot="1" thickTop="1">
      <c r="A5" s="68"/>
      <c r="B5" s="68"/>
      <c r="C5" s="1176" t="s">
        <v>523</v>
      </c>
      <c r="D5" s="1176"/>
      <c r="E5" s="1176"/>
      <c r="F5" s="1176"/>
      <c r="G5" s="1176"/>
      <c r="H5" s="1176"/>
      <c r="I5" s="1176"/>
      <c r="J5" s="1176"/>
      <c r="K5" s="1176"/>
      <c r="L5" s="1176"/>
      <c r="M5" s="1176"/>
      <c r="N5" s="1176"/>
      <c r="O5" s="68"/>
      <c r="P5" s="1175" t="s">
        <v>514</v>
      </c>
      <c r="Q5" s="1175"/>
      <c r="R5" s="1175"/>
      <c r="S5" s="1175"/>
      <c r="T5" s="1175"/>
    </row>
    <row r="6" spans="1:20" s="35" customFormat="1" ht="39.75" customHeight="1">
      <c r="A6" s="40" t="s">
        <v>485</v>
      </c>
      <c r="B6" s="897" t="s">
        <v>492</v>
      </c>
      <c r="C6" s="803" t="s">
        <v>493</v>
      </c>
      <c r="D6" s="803" t="s">
        <v>470</v>
      </c>
      <c r="E6" s="690" t="s">
        <v>467</v>
      </c>
      <c r="F6" s="1157" t="s">
        <v>516</v>
      </c>
      <c r="G6" s="1158"/>
      <c r="H6" s="1158"/>
      <c r="I6" s="1158"/>
      <c r="J6" s="1158"/>
      <c r="K6" s="1158"/>
      <c r="L6" s="992"/>
      <c r="M6" s="1158" t="s">
        <v>487</v>
      </c>
      <c r="N6" s="1158"/>
      <c r="O6" s="1158"/>
      <c r="P6" s="1158"/>
      <c r="Q6" s="1158"/>
      <c r="R6" s="1158"/>
      <c r="S6" s="992"/>
      <c r="T6" s="56" t="s">
        <v>485</v>
      </c>
    </row>
    <row r="7" spans="1:20" s="35" customFormat="1" ht="38.25" customHeight="1" thickBot="1">
      <c r="A7" s="41" t="s">
        <v>468</v>
      </c>
      <c r="B7" s="802"/>
      <c r="C7" s="696"/>
      <c r="D7" s="696"/>
      <c r="E7" s="606"/>
      <c r="F7" s="48" t="s">
        <v>466</v>
      </c>
      <c r="G7" s="59" t="s">
        <v>488</v>
      </c>
      <c r="H7" s="60" t="s">
        <v>489</v>
      </c>
      <c r="I7" s="61" t="s">
        <v>490</v>
      </c>
      <c r="J7" s="43" t="s">
        <v>491</v>
      </c>
      <c r="K7" s="43" t="s">
        <v>468</v>
      </c>
      <c r="L7" s="45" t="s">
        <v>207</v>
      </c>
      <c r="M7" s="58" t="s">
        <v>466</v>
      </c>
      <c r="N7" s="59" t="s">
        <v>488</v>
      </c>
      <c r="O7" s="60" t="s">
        <v>489</v>
      </c>
      <c r="P7" s="61" t="s">
        <v>490</v>
      </c>
      <c r="Q7" s="43" t="s">
        <v>491</v>
      </c>
      <c r="R7" s="43" t="s">
        <v>468</v>
      </c>
      <c r="S7" s="45" t="s">
        <v>207</v>
      </c>
      <c r="T7" s="57" t="s">
        <v>207</v>
      </c>
    </row>
    <row r="8" spans="1:20" s="35" customFormat="1" ht="46.5" customHeight="1">
      <c r="A8" s="112">
        <v>1</v>
      </c>
      <c r="B8" s="75" t="s">
        <v>464</v>
      </c>
      <c r="C8" s="114" t="s">
        <v>527</v>
      </c>
      <c r="D8" s="49" t="s">
        <v>316</v>
      </c>
      <c r="E8" s="65">
        <v>0.84</v>
      </c>
      <c r="F8" s="81">
        <v>1</v>
      </c>
      <c r="G8" s="82"/>
      <c r="H8" s="83">
        <v>42</v>
      </c>
      <c r="I8" s="84">
        <v>0</v>
      </c>
      <c r="J8" s="85">
        <f>(G8*3600+H8*60+I8)*E8</f>
        <v>2116.7999999999997</v>
      </c>
      <c r="K8" s="86">
        <v>1</v>
      </c>
      <c r="L8" s="87">
        <v>100</v>
      </c>
      <c r="M8" s="88">
        <v>1</v>
      </c>
      <c r="N8" s="82"/>
      <c r="O8" s="83">
        <v>21</v>
      </c>
      <c r="P8" s="84">
        <v>43</v>
      </c>
      <c r="Q8" s="85">
        <f aca="true" t="shared" si="0" ref="Q8:Q34">(N8*3600+O8*60+P8)*E8</f>
        <v>1094.52</v>
      </c>
      <c r="R8" s="86">
        <v>9</v>
      </c>
      <c r="S8" s="89">
        <v>92</v>
      </c>
      <c r="T8" s="109">
        <v>192</v>
      </c>
    </row>
    <row r="9" spans="1:20" s="35" customFormat="1" ht="46.5" customHeight="1">
      <c r="A9" s="113">
        <v>2</v>
      </c>
      <c r="B9" s="64" t="s">
        <v>472</v>
      </c>
      <c r="C9" s="46" t="s">
        <v>529</v>
      </c>
      <c r="D9" s="51" t="s">
        <v>215</v>
      </c>
      <c r="E9" s="53">
        <v>0.74</v>
      </c>
      <c r="F9" s="39">
        <v>13</v>
      </c>
      <c r="G9" s="90">
        <v>1</v>
      </c>
      <c r="H9" s="91">
        <v>19</v>
      </c>
      <c r="I9" s="92">
        <v>50</v>
      </c>
      <c r="J9" s="93">
        <f>(G9*3600+H9*60+I9)*E9</f>
        <v>3544.6</v>
      </c>
      <c r="K9" s="38">
        <v>13</v>
      </c>
      <c r="L9" s="94">
        <v>88</v>
      </c>
      <c r="M9" s="42">
        <v>2</v>
      </c>
      <c r="N9" s="90"/>
      <c r="O9" s="91">
        <v>22</v>
      </c>
      <c r="P9" s="92">
        <v>32</v>
      </c>
      <c r="Q9" s="93">
        <f t="shared" si="0"/>
        <v>1000.48</v>
      </c>
      <c r="R9" s="38">
        <v>1</v>
      </c>
      <c r="S9" s="95">
        <v>100</v>
      </c>
      <c r="T9" s="110">
        <v>188</v>
      </c>
    </row>
    <row r="10" spans="1:20" s="35" customFormat="1" ht="46.5" customHeight="1">
      <c r="A10" s="113">
        <v>3</v>
      </c>
      <c r="B10" s="64" t="s">
        <v>208</v>
      </c>
      <c r="C10" s="46" t="s">
        <v>528</v>
      </c>
      <c r="D10" s="51" t="s">
        <v>215</v>
      </c>
      <c r="E10" s="53">
        <v>0.75</v>
      </c>
      <c r="F10" s="39">
        <v>10</v>
      </c>
      <c r="G10" s="90">
        <v>1</v>
      </c>
      <c r="H10" s="91">
        <v>17</v>
      </c>
      <c r="I10" s="92">
        <v>53</v>
      </c>
      <c r="J10" s="93">
        <f>(G10*3600+H10*60+I10)*E10</f>
        <v>3504.75</v>
      </c>
      <c r="K10" s="38">
        <v>11</v>
      </c>
      <c r="L10" s="94">
        <v>90</v>
      </c>
      <c r="M10" s="42">
        <v>4</v>
      </c>
      <c r="N10" s="90"/>
      <c r="O10" s="91">
        <v>23</v>
      </c>
      <c r="P10" s="92">
        <v>38</v>
      </c>
      <c r="Q10" s="93">
        <f t="shared" si="0"/>
        <v>1063.5</v>
      </c>
      <c r="R10" s="38">
        <v>3</v>
      </c>
      <c r="S10" s="95">
        <v>98</v>
      </c>
      <c r="T10" s="110">
        <v>188</v>
      </c>
    </row>
    <row r="11" spans="1:20" s="35" customFormat="1" ht="46.5" customHeight="1">
      <c r="A11" s="113">
        <v>4</v>
      </c>
      <c r="B11" s="64" t="s">
        <v>465</v>
      </c>
      <c r="C11" s="46" t="s">
        <v>530</v>
      </c>
      <c r="D11" s="51" t="s">
        <v>342</v>
      </c>
      <c r="E11" s="53">
        <v>0.76</v>
      </c>
      <c r="F11" s="39">
        <v>5</v>
      </c>
      <c r="G11" s="90">
        <v>1</v>
      </c>
      <c r="H11" s="91">
        <v>3</v>
      </c>
      <c r="I11" s="92">
        <v>8</v>
      </c>
      <c r="J11" s="93">
        <f>(G11*3600+H11*60+I11)*E11</f>
        <v>2878.88</v>
      </c>
      <c r="K11" s="38">
        <v>5</v>
      </c>
      <c r="L11" s="94">
        <v>96</v>
      </c>
      <c r="M11" s="42">
        <v>6</v>
      </c>
      <c r="N11" s="90"/>
      <c r="O11" s="91">
        <v>24</v>
      </c>
      <c r="P11" s="92">
        <v>6</v>
      </c>
      <c r="Q11" s="93">
        <f t="shared" si="0"/>
        <v>1098.96</v>
      </c>
      <c r="R11" s="38">
        <v>10</v>
      </c>
      <c r="S11" s="95">
        <v>91</v>
      </c>
      <c r="T11" s="110">
        <v>187</v>
      </c>
    </row>
    <row r="12" spans="1:20" s="35" customFormat="1" ht="46.5" customHeight="1">
      <c r="A12" s="113">
        <v>5</v>
      </c>
      <c r="B12" s="64" t="s">
        <v>478</v>
      </c>
      <c r="C12" s="46" t="s">
        <v>531</v>
      </c>
      <c r="D12" s="50" t="s">
        <v>459</v>
      </c>
      <c r="E12" s="53">
        <v>0.7</v>
      </c>
      <c r="F12" s="96"/>
      <c r="G12" s="97"/>
      <c r="H12" s="79" t="s">
        <v>521</v>
      </c>
      <c r="I12" s="98"/>
      <c r="J12" s="93"/>
      <c r="K12" s="99"/>
      <c r="L12" s="94">
        <v>87</v>
      </c>
      <c r="M12" s="42">
        <v>8</v>
      </c>
      <c r="N12" s="90"/>
      <c r="O12" s="91">
        <v>25</v>
      </c>
      <c r="P12" s="92">
        <v>17</v>
      </c>
      <c r="Q12" s="93">
        <f t="shared" si="0"/>
        <v>1061.8999999999999</v>
      </c>
      <c r="R12" s="38">
        <v>2</v>
      </c>
      <c r="S12" s="95">
        <v>99</v>
      </c>
      <c r="T12" s="110">
        <v>186</v>
      </c>
    </row>
    <row r="13" spans="1:20" s="35" customFormat="1" ht="46.5" customHeight="1">
      <c r="A13" s="113">
        <v>6</v>
      </c>
      <c r="B13" s="64" t="s">
        <v>475</v>
      </c>
      <c r="C13" s="46" t="s">
        <v>532</v>
      </c>
      <c r="D13" s="51" t="s">
        <v>215</v>
      </c>
      <c r="E13" s="53">
        <v>0.72</v>
      </c>
      <c r="F13" s="39">
        <v>7</v>
      </c>
      <c r="G13" s="90">
        <v>1</v>
      </c>
      <c r="H13" s="91">
        <v>11</v>
      </c>
      <c r="I13" s="92">
        <v>3</v>
      </c>
      <c r="J13" s="93">
        <f>(G13*3600+H13*60+I13)*E13</f>
        <v>3069.3599999999997</v>
      </c>
      <c r="K13" s="38">
        <v>6</v>
      </c>
      <c r="L13" s="94">
        <v>95</v>
      </c>
      <c r="M13" s="42">
        <v>9</v>
      </c>
      <c r="N13" s="90"/>
      <c r="O13" s="91">
        <v>25</v>
      </c>
      <c r="P13" s="92">
        <v>30</v>
      </c>
      <c r="Q13" s="93">
        <f t="shared" si="0"/>
        <v>1101.6</v>
      </c>
      <c r="R13" s="38">
        <v>11</v>
      </c>
      <c r="S13" s="95">
        <v>90</v>
      </c>
      <c r="T13" s="110">
        <v>185</v>
      </c>
    </row>
    <row r="14" spans="1:20" s="35" customFormat="1" ht="46.5" customHeight="1">
      <c r="A14" s="113">
        <v>7</v>
      </c>
      <c r="B14" s="64" t="s">
        <v>471</v>
      </c>
      <c r="C14" s="46" t="s">
        <v>533</v>
      </c>
      <c r="D14" s="50" t="s">
        <v>498</v>
      </c>
      <c r="E14" s="53">
        <v>0.79</v>
      </c>
      <c r="F14" s="39">
        <v>2</v>
      </c>
      <c r="G14" s="90"/>
      <c r="H14" s="91">
        <v>56</v>
      </c>
      <c r="I14" s="92">
        <v>24</v>
      </c>
      <c r="J14" s="93">
        <f>(G14*3600+H14*60+I14)*E14</f>
        <v>2673.36</v>
      </c>
      <c r="K14" s="38">
        <v>2</v>
      </c>
      <c r="L14" s="94">
        <v>99</v>
      </c>
      <c r="M14" s="42">
        <v>5</v>
      </c>
      <c r="N14" s="90"/>
      <c r="O14" s="91">
        <v>23</v>
      </c>
      <c r="P14" s="92">
        <v>59</v>
      </c>
      <c r="Q14" s="93">
        <f t="shared" si="0"/>
        <v>1136.81</v>
      </c>
      <c r="R14" s="38">
        <v>15</v>
      </c>
      <c r="S14" s="95">
        <v>86</v>
      </c>
      <c r="T14" s="110">
        <v>185</v>
      </c>
    </row>
    <row r="15" spans="1:20" s="35" customFormat="1" ht="46.5" customHeight="1">
      <c r="A15" s="113">
        <v>8</v>
      </c>
      <c r="B15" s="64" t="s">
        <v>504</v>
      </c>
      <c r="C15" s="46" t="s">
        <v>534</v>
      </c>
      <c r="D15" s="50" t="s">
        <v>458</v>
      </c>
      <c r="E15" s="54">
        <v>0.68</v>
      </c>
      <c r="F15" s="96"/>
      <c r="G15" s="97"/>
      <c r="H15" s="79" t="s">
        <v>521</v>
      </c>
      <c r="I15" s="98"/>
      <c r="J15" s="93"/>
      <c r="K15" s="99"/>
      <c r="L15" s="94">
        <v>87</v>
      </c>
      <c r="M15" s="42">
        <v>10</v>
      </c>
      <c r="N15" s="90"/>
      <c r="O15" s="91">
        <v>26</v>
      </c>
      <c r="P15" s="92">
        <v>5</v>
      </c>
      <c r="Q15" s="93">
        <f t="shared" si="0"/>
        <v>1064.2</v>
      </c>
      <c r="R15" s="38">
        <v>4</v>
      </c>
      <c r="S15" s="95">
        <v>97</v>
      </c>
      <c r="T15" s="110">
        <v>184</v>
      </c>
    </row>
    <row r="16" spans="1:20" s="35" customFormat="1" ht="46.5" customHeight="1">
      <c r="A16" s="113">
        <v>9</v>
      </c>
      <c r="B16" s="64" t="s">
        <v>510</v>
      </c>
      <c r="C16" s="46" t="s">
        <v>535</v>
      </c>
      <c r="D16" s="50" t="s">
        <v>220</v>
      </c>
      <c r="E16" s="53">
        <v>0.64</v>
      </c>
      <c r="F16" s="96"/>
      <c r="G16" s="97"/>
      <c r="H16" s="79" t="s">
        <v>521</v>
      </c>
      <c r="I16" s="98"/>
      <c r="J16" s="93"/>
      <c r="K16" s="99"/>
      <c r="L16" s="94">
        <v>87</v>
      </c>
      <c r="M16" s="42">
        <v>14</v>
      </c>
      <c r="N16" s="90"/>
      <c r="O16" s="91">
        <v>28</v>
      </c>
      <c r="P16" s="92">
        <v>2</v>
      </c>
      <c r="Q16" s="93">
        <f t="shared" si="0"/>
        <v>1076.48</v>
      </c>
      <c r="R16" s="38">
        <v>6</v>
      </c>
      <c r="S16" s="95">
        <v>95</v>
      </c>
      <c r="T16" s="110">
        <v>182</v>
      </c>
    </row>
    <row r="17" spans="1:20" s="35" customFormat="1" ht="46.5" customHeight="1">
      <c r="A17" s="113">
        <v>10</v>
      </c>
      <c r="B17" s="64" t="s">
        <v>513</v>
      </c>
      <c r="C17" s="46" t="s">
        <v>536</v>
      </c>
      <c r="D17" s="50" t="s">
        <v>217</v>
      </c>
      <c r="E17" s="55">
        <v>0.63</v>
      </c>
      <c r="F17" s="96"/>
      <c r="G17" s="97"/>
      <c r="H17" s="79" t="s">
        <v>521</v>
      </c>
      <c r="I17" s="98"/>
      <c r="J17" s="93"/>
      <c r="K17" s="99"/>
      <c r="L17" s="94">
        <v>87</v>
      </c>
      <c r="M17" s="42">
        <v>15</v>
      </c>
      <c r="N17" s="90"/>
      <c r="O17" s="91">
        <v>28</v>
      </c>
      <c r="P17" s="92">
        <v>29</v>
      </c>
      <c r="Q17" s="93">
        <f t="shared" si="0"/>
        <v>1076.67</v>
      </c>
      <c r="R17" s="38">
        <v>7</v>
      </c>
      <c r="S17" s="95">
        <v>94</v>
      </c>
      <c r="T17" s="110">
        <v>181</v>
      </c>
    </row>
    <row r="18" spans="1:20" ht="46.5" customHeight="1">
      <c r="A18" s="113">
        <v>11</v>
      </c>
      <c r="B18" s="64" t="s">
        <v>495</v>
      </c>
      <c r="C18" s="46" t="s">
        <v>536</v>
      </c>
      <c r="D18" s="51" t="s">
        <v>459</v>
      </c>
      <c r="E18" s="53">
        <v>0.61</v>
      </c>
      <c r="F18" s="96"/>
      <c r="G18" s="97"/>
      <c r="H18" s="79" t="s">
        <v>521</v>
      </c>
      <c r="I18" s="98"/>
      <c r="J18" s="93"/>
      <c r="K18" s="99"/>
      <c r="L18" s="94">
        <v>87</v>
      </c>
      <c r="M18" s="42">
        <v>22</v>
      </c>
      <c r="N18" s="90"/>
      <c r="O18" s="91">
        <v>29</v>
      </c>
      <c r="P18" s="92">
        <v>33</v>
      </c>
      <c r="Q18" s="93">
        <f t="shared" si="0"/>
        <v>1081.53</v>
      </c>
      <c r="R18" s="38">
        <v>8</v>
      </c>
      <c r="S18" s="95">
        <v>93</v>
      </c>
      <c r="T18" s="110">
        <v>180</v>
      </c>
    </row>
    <row r="19" spans="1:20" s="35" customFormat="1" ht="46.5" customHeight="1">
      <c r="A19" s="113">
        <v>12</v>
      </c>
      <c r="B19" s="64" t="s">
        <v>483</v>
      </c>
      <c r="C19" s="46" t="s">
        <v>537</v>
      </c>
      <c r="D19" s="51" t="s">
        <v>215</v>
      </c>
      <c r="E19" s="55">
        <v>0.69</v>
      </c>
      <c r="F19" s="39">
        <v>12</v>
      </c>
      <c r="G19" s="90">
        <v>1</v>
      </c>
      <c r="H19" s="91">
        <v>18</v>
      </c>
      <c r="I19" s="92">
        <v>46</v>
      </c>
      <c r="J19" s="93">
        <f>(G19*3600+H19*60+I19)*E19</f>
        <v>3260.9399999999996</v>
      </c>
      <c r="K19" s="38">
        <v>8</v>
      </c>
      <c r="L19" s="94">
        <v>93</v>
      </c>
      <c r="M19" s="42">
        <v>12</v>
      </c>
      <c r="N19" s="90"/>
      <c r="O19" s="91">
        <v>27</v>
      </c>
      <c r="P19" s="92">
        <v>23</v>
      </c>
      <c r="Q19" s="93">
        <f t="shared" si="0"/>
        <v>1133.6699999999998</v>
      </c>
      <c r="R19" s="38">
        <v>14</v>
      </c>
      <c r="S19" s="95">
        <v>87</v>
      </c>
      <c r="T19" s="110">
        <v>180</v>
      </c>
    </row>
    <row r="20" spans="1:20" s="35" customFormat="1" ht="46.5" customHeight="1">
      <c r="A20" s="113">
        <v>13</v>
      </c>
      <c r="B20" s="64" t="s">
        <v>461</v>
      </c>
      <c r="C20" s="46" t="s">
        <v>538</v>
      </c>
      <c r="D20" s="51" t="s">
        <v>216</v>
      </c>
      <c r="E20" s="53">
        <v>0.76</v>
      </c>
      <c r="F20" s="39">
        <v>9</v>
      </c>
      <c r="G20" s="90">
        <v>1</v>
      </c>
      <c r="H20" s="91">
        <v>17</v>
      </c>
      <c r="I20" s="92">
        <v>1</v>
      </c>
      <c r="J20" s="93">
        <f>(G20*3600+H20*60+I20)*E20</f>
        <v>3511.96</v>
      </c>
      <c r="K20" s="38">
        <v>12</v>
      </c>
      <c r="L20" s="94">
        <v>89</v>
      </c>
      <c r="M20" s="42">
        <v>7</v>
      </c>
      <c r="N20" s="90"/>
      <c r="O20" s="91">
        <v>24</v>
      </c>
      <c r="P20" s="92">
        <v>24</v>
      </c>
      <c r="Q20" s="93">
        <f t="shared" si="0"/>
        <v>1112.64</v>
      </c>
      <c r="R20" s="38">
        <v>12</v>
      </c>
      <c r="S20" s="95">
        <v>89</v>
      </c>
      <c r="T20" s="110">
        <v>178</v>
      </c>
    </row>
    <row r="21" spans="1:20" s="35" customFormat="1" ht="46.5" customHeight="1">
      <c r="A21" s="113">
        <v>14</v>
      </c>
      <c r="B21" s="76" t="s">
        <v>480</v>
      </c>
      <c r="C21" s="46" t="s">
        <v>539</v>
      </c>
      <c r="D21" s="50" t="s">
        <v>216</v>
      </c>
      <c r="E21" s="53">
        <v>0.71</v>
      </c>
      <c r="F21" s="39">
        <v>11</v>
      </c>
      <c r="G21" s="90">
        <v>1</v>
      </c>
      <c r="H21" s="91">
        <v>18</v>
      </c>
      <c r="I21" s="92">
        <v>18</v>
      </c>
      <c r="J21" s="93">
        <f>(G21*3600+H21*60+I21)*E21</f>
        <v>3335.58</v>
      </c>
      <c r="K21" s="38">
        <v>9</v>
      </c>
      <c r="L21" s="94">
        <v>92</v>
      </c>
      <c r="M21" s="42">
        <v>11</v>
      </c>
      <c r="N21" s="90"/>
      <c r="O21" s="91">
        <v>26</v>
      </c>
      <c r="P21" s="92">
        <v>53</v>
      </c>
      <c r="Q21" s="93">
        <f t="shared" si="0"/>
        <v>1145.23</v>
      </c>
      <c r="R21" s="38">
        <v>16</v>
      </c>
      <c r="S21" s="95">
        <v>85</v>
      </c>
      <c r="T21" s="110">
        <v>177</v>
      </c>
    </row>
    <row r="22" spans="1:20" s="35" customFormat="1" ht="46.5" customHeight="1">
      <c r="A22" s="113">
        <v>15</v>
      </c>
      <c r="B22" s="64" t="s">
        <v>507</v>
      </c>
      <c r="C22" s="46" t="s">
        <v>540</v>
      </c>
      <c r="D22" s="51" t="s">
        <v>215</v>
      </c>
      <c r="E22" s="53">
        <v>0.65</v>
      </c>
      <c r="F22" s="96"/>
      <c r="G22" s="97"/>
      <c r="H22" s="79" t="s">
        <v>521</v>
      </c>
      <c r="I22" s="98"/>
      <c r="J22" s="93"/>
      <c r="K22" s="99"/>
      <c r="L22" s="94">
        <v>87</v>
      </c>
      <c r="M22" s="42">
        <v>19</v>
      </c>
      <c r="N22" s="90"/>
      <c r="O22" s="91">
        <v>29</v>
      </c>
      <c r="P22" s="92">
        <v>1</v>
      </c>
      <c r="Q22" s="93">
        <f t="shared" si="0"/>
        <v>1131.65</v>
      </c>
      <c r="R22" s="38">
        <v>13</v>
      </c>
      <c r="S22" s="95">
        <v>88</v>
      </c>
      <c r="T22" s="110">
        <v>175</v>
      </c>
    </row>
    <row r="23" spans="1:20" s="35" customFormat="1" ht="46.5" customHeight="1">
      <c r="A23" s="113">
        <v>16</v>
      </c>
      <c r="B23" s="64" t="s">
        <v>469</v>
      </c>
      <c r="C23" s="46" t="s">
        <v>542</v>
      </c>
      <c r="D23" s="51" t="s">
        <v>376</v>
      </c>
      <c r="E23" s="53">
        <v>0.64</v>
      </c>
      <c r="F23" s="96"/>
      <c r="G23" s="97"/>
      <c r="H23" s="79" t="s">
        <v>521</v>
      </c>
      <c r="I23" s="98"/>
      <c r="J23" s="93"/>
      <c r="K23" s="99"/>
      <c r="L23" s="94">
        <v>87</v>
      </c>
      <c r="M23" s="42">
        <v>24</v>
      </c>
      <c r="N23" s="90"/>
      <c r="O23" s="91">
        <v>30</v>
      </c>
      <c r="P23" s="92">
        <v>7</v>
      </c>
      <c r="Q23" s="93">
        <f t="shared" si="0"/>
        <v>1156.48</v>
      </c>
      <c r="R23" s="38">
        <v>17</v>
      </c>
      <c r="S23" s="95">
        <v>84</v>
      </c>
      <c r="T23" s="110">
        <v>171</v>
      </c>
    </row>
    <row r="24" spans="1:20" s="35" customFormat="1" ht="46.5" customHeight="1">
      <c r="A24" s="113">
        <v>17</v>
      </c>
      <c r="B24" s="64" t="s">
        <v>463</v>
      </c>
      <c r="C24" s="46" t="s">
        <v>528</v>
      </c>
      <c r="D24" s="51" t="s">
        <v>215</v>
      </c>
      <c r="E24" s="53">
        <v>0.75</v>
      </c>
      <c r="F24" s="39">
        <v>4</v>
      </c>
      <c r="G24" s="90">
        <v>1</v>
      </c>
      <c r="H24" s="91">
        <v>2</v>
      </c>
      <c r="I24" s="92">
        <v>54</v>
      </c>
      <c r="J24" s="93">
        <f>(G24*3600+H24*60+I24)*E24</f>
        <v>2830.5</v>
      </c>
      <c r="K24" s="38">
        <v>4</v>
      </c>
      <c r="L24" s="94">
        <v>97</v>
      </c>
      <c r="M24" s="42">
        <v>21</v>
      </c>
      <c r="N24" s="90"/>
      <c r="O24" s="91">
        <v>29</v>
      </c>
      <c r="P24" s="92">
        <v>27</v>
      </c>
      <c r="Q24" s="93">
        <f t="shared" si="0"/>
        <v>1325.25</v>
      </c>
      <c r="R24" s="38">
        <v>27</v>
      </c>
      <c r="S24" s="95">
        <v>74</v>
      </c>
      <c r="T24" s="110">
        <v>171</v>
      </c>
    </row>
    <row r="25" spans="1:20" s="35" customFormat="1" ht="46.5" customHeight="1">
      <c r="A25" s="113">
        <v>18</v>
      </c>
      <c r="B25" s="64" t="s">
        <v>460</v>
      </c>
      <c r="C25" s="46" t="s">
        <v>541</v>
      </c>
      <c r="D25" s="51" t="s">
        <v>215</v>
      </c>
      <c r="E25" s="53">
        <v>0.76</v>
      </c>
      <c r="F25" s="39">
        <v>3</v>
      </c>
      <c r="G25" s="90"/>
      <c r="H25" s="91">
        <v>58</v>
      </c>
      <c r="I25" s="92">
        <v>43</v>
      </c>
      <c r="J25" s="93">
        <f>(G25*3600+H25*60+I25)*E25</f>
        <v>2677.48</v>
      </c>
      <c r="K25" s="38">
        <v>3</v>
      </c>
      <c r="L25" s="94">
        <v>98</v>
      </c>
      <c r="M25" s="42">
        <v>20</v>
      </c>
      <c r="N25" s="90"/>
      <c r="O25" s="91">
        <v>29</v>
      </c>
      <c r="P25" s="92">
        <v>13</v>
      </c>
      <c r="Q25" s="93">
        <f t="shared" si="0"/>
        <v>1332.28</v>
      </c>
      <c r="R25" s="38">
        <v>28</v>
      </c>
      <c r="S25" s="95">
        <v>73</v>
      </c>
      <c r="T25" s="110">
        <v>171</v>
      </c>
    </row>
    <row r="26" spans="1:20" s="35" customFormat="1" ht="46.5" customHeight="1">
      <c r="A26" s="113">
        <v>19</v>
      </c>
      <c r="B26" s="64" t="s">
        <v>476</v>
      </c>
      <c r="C26" s="46" t="s">
        <v>543</v>
      </c>
      <c r="D26" s="51" t="s">
        <v>215</v>
      </c>
      <c r="E26" s="53">
        <v>0.71</v>
      </c>
      <c r="F26" s="96"/>
      <c r="G26" s="97"/>
      <c r="H26" s="79" t="s">
        <v>521</v>
      </c>
      <c r="I26" s="98"/>
      <c r="J26" s="93"/>
      <c r="K26" s="38"/>
      <c r="L26" s="94">
        <v>87</v>
      </c>
      <c r="M26" s="42">
        <v>13</v>
      </c>
      <c r="N26" s="90"/>
      <c r="O26" s="91">
        <v>27</v>
      </c>
      <c r="P26" s="92">
        <v>27</v>
      </c>
      <c r="Q26" s="93">
        <f t="shared" si="0"/>
        <v>1169.37</v>
      </c>
      <c r="R26" s="38">
        <v>18</v>
      </c>
      <c r="S26" s="95">
        <v>83</v>
      </c>
      <c r="T26" s="110">
        <v>170</v>
      </c>
    </row>
    <row r="27" spans="1:20" ht="46.5" customHeight="1">
      <c r="A27" s="113">
        <v>20</v>
      </c>
      <c r="B27" s="64" t="s">
        <v>508</v>
      </c>
      <c r="C27" s="46" t="s">
        <v>544</v>
      </c>
      <c r="D27" s="50" t="s">
        <v>459</v>
      </c>
      <c r="E27" s="53">
        <v>0.65</v>
      </c>
      <c r="F27" s="96"/>
      <c r="G27" s="97"/>
      <c r="H27" s="79" t="s">
        <v>521</v>
      </c>
      <c r="I27" s="98"/>
      <c r="J27" s="93"/>
      <c r="K27" s="99"/>
      <c r="L27" s="94">
        <v>87</v>
      </c>
      <c r="M27" s="42">
        <v>26</v>
      </c>
      <c r="N27" s="90"/>
      <c r="O27" s="91">
        <v>30</v>
      </c>
      <c r="P27" s="92">
        <v>13</v>
      </c>
      <c r="Q27" s="93">
        <f t="shared" si="0"/>
        <v>1178.45</v>
      </c>
      <c r="R27" s="38">
        <v>19</v>
      </c>
      <c r="S27" s="95">
        <v>82</v>
      </c>
      <c r="T27" s="110">
        <v>169</v>
      </c>
    </row>
    <row r="28" spans="1:20" s="35" customFormat="1" ht="46.5" customHeight="1">
      <c r="A28" s="113">
        <v>21</v>
      </c>
      <c r="B28" s="64" t="s">
        <v>462</v>
      </c>
      <c r="C28" s="46" t="s">
        <v>528</v>
      </c>
      <c r="D28" s="50" t="s">
        <v>215</v>
      </c>
      <c r="E28" s="53">
        <v>0.75</v>
      </c>
      <c r="F28" s="39">
        <v>6</v>
      </c>
      <c r="G28" s="90">
        <v>1</v>
      </c>
      <c r="H28" s="91">
        <v>8</v>
      </c>
      <c r="I28" s="92">
        <v>27</v>
      </c>
      <c r="J28" s="93">
        <f>(G28*3600+H28*60+I28)*E28</f>
        <v>3080.25</v>
      </c>
      <c r="K28" s="38">
        <v>7</v>
      </c>
      <c r="L28" s="94">
        <v>94</v>
      </c>
      <c r="M28" s="42">
        <v>18</v>
      </c>
      <c r="N28" s="90"/>
      <c r="O28" s="91">
        <v>29</v>
      </c>
      <c r="P28" s="92">
        <v>0</v>
      </c>
      <c r="Q28" s="93">
        <f t="shared" si="0"/>
        <v>1305</v>
      </c>
      <c r="R28" s="38">
        <v>26</v>
      </c>
      <c r="S28" s="95">
        <v>75</v>
      </c>
      <c r="T28" s="110">
        <v>169</v>
      </c>
    </row>
    <row r="29" spans="1:20" ht="46.5" customHeight="1">
      <c r="A29" s="113">
        <v>22</v>
      </c>
      <c r="B29" s="64" t="s">
        <v>505</v>
      </c>
      <c r="C29" s="46" t="s">
        <v>544</v>
      </c>
      <c r="D29" s="51" t="s">
        <v>218</v>
      </c>
      <c r="E29" s="53">
        <v>0.67</v>
      </c>
      <c r="F29" s="96"/>
      <c r="G29" s="97"/>
      <c r="H29" s="79" t="s">
        <v>521</v>
      </c>
      <c r="I29" s="98"/>
      <c r="J29" s="93"/>
      <c r="K29" s="99"/>
      <c r="L29" s="94">
        <v>87</v>
      </c>
      <c r="M29" s="42">
        <v>23</v>
      </c>
      <c r="N29" s="90"/>
      <c r="O29" s="91">
        <v>29</v>
      </c>
      <c r="P29" s="92">
        <v>41</v>
      </c>
      <c r="Q29" s="93">
        <f t="shared" si="0"/>
        <v>1193.27</v>
      </c>
      <c r="R29" s="38">
        <v>20</v>
      </c>
      <c r="S29" s="95">
        <v>81</v>
      </c>
      <c r="T29" s="110">
        <v>168</v>
      </c>
    </row>
    <row r="30" spans="1:20" s="35" customFormat="1" ht="46.5" customHeight="1">
      <c r="A30" s="113">
        <v>23</v>
      </c>
      <c r="B30" s="64" t="s">
        <v>512</v>
      </c>
      <c r="C30" s="46" t="s">
        <v>545</v>
      </c>
      <c r="D30" s="51" t="s">
        <v>216</v>
      </c>
      <c r="E30" s="53">
        <v>0.64</v>
      </c>
      <c r="F30" s="96"/>
      <c r="G30" s="97"/>
      <c r="H30" s="79" t="s">
        <v>521</v>
      </c>
      <c r="I30" s="98"/>
      <c r="J30" s="93"/>
      <c r="K30" s="99"/>
      <c r="L30" s="94">
        <v>87</v>
      </c>
      <c r="M30" s="42">
        <v>27</v>
      </c>
      <c r="N30" s="90"/>
      <c r="O30" s="91">
        <v>31</v>
      </c>
      <c r="P30" s="92">
        <v>8</v>
      </c>
      <c r="Q30" s="93">
        <f t="shared" si="0"/>
        <v>1195.52</v>
      </c>
      <c r="R30" s="38">
        <v>21</v>
      </c>
      <c r="S30" s="95">
        <v>80</v>
      </c>
      <c r="T30" s="110">
        <v>167</v>
      </c>
    </row>
    <row r="31" spans="1:20" s="35" customFormat="1" ht="46.5" customHeight="1">
      <c r="A31" s="113">
        <v>24</v>
      </c>
      <c r="B31" s="64" t="s">
        <v>494</v>
      </c>
      <c r="C31" s="46" t="s">
        <v>546</v>
      </c>
      <c r="D31" s="50" t="s">
        <v>316</v>
      </c>
      <c r="E31" s="55">
        <v>0.67</v>
      </c>
      <c r="F31" s="96"/>
      <c r="G31" s="97"/>
      <c r="H31" s="79" t="s">
        <v>521</v>
      </c>
      <c r="I31" s="98"/>
      <c r="J31" s="93"/>
      <c r="K31" s="99"/>
      <c r="L31" s="94">
        <v>87</v>
      </c>
      <c r="M31" s="42">
        <v>25</v>
      </c>
      <c r="N31" s="90"/>
      <c r="O31" s="91">
        <v>30</v>
      </c>
      <c r="P31" s="92">
        <v>11</v>
      </c>
      <c r="Q31" s="93">
        <f t="shared" si="0"/>
        <v>1213.3700000000001</v>
      </c>
      <c r="R31" s="38">
        <v>22</v>
      </c>
      <c r="S31" s="95">
        <v>79</v>
      </c>
      <c r="T31" s="110">
        <v>166</v>
      </c>
    </row>
    <row r="32" spans="1:20" ht="46.5" customHeight="1">
      <c r="A32" s="113">
        <v>25</v>
      </c>
      <c r="B32" s="64" t="s">
        <v>511</v>
      </c>
      <c r="C32" s="46" t="s">
        <v>547</v>
      </c>
      <c r="D32" s="51" t="s">
        <v>316</v>
      </c>
      <c r="E32" s="53">
        <v>0.64</v>
      </c>
      <c r="F32" s="96"/>
      <c r="G32" s="97"/>
      <c r="H32" s="79" t="s">
        <v>521</v>
      </c>
      <c r="I32" s="98"/>
      <c r="J32" s="93"/>
      <c r="K32" s="99"/>
      <c r="L32" s="94">
        <v>87</v>
      </c>
      <c r="M32" s="42">
        <v>28</v>
      </c>
      <c r="N32" s="90"/>
      <c r="O32" s="91">
        <v>31</v>
      </c>
      <c r="P32" s="92">
        <v>53</v>
      </c>
      <c r="Q32" s="93">
        <f t="shared" si="0"/>
        <v>1224.32</v>
      </c>
      <c r="R32" s="38">
        <v>23</v>
      </c>
      <c r="S32" s="95">
        <v>78</v>
      </c>
      <c r="T32" s="110">
        <v>165</v>
      </c>
    </row>
    <row r="33" spans="1:20" s="35" customFormat="1" ht="46.5" customHeight="1">
      <c r="A33" s="113">
        <v>26</v>
      </c>
      <c r="B33" s="64" t="s">
        <v>479</v>
      </c>
      <c r="C33" s="46" t="s">
        <v>548</v>
      </c>
      <c r="D33" s="51" t="s">
        <v>316</v>
      </c>
      <c r="E33" s="53">
        <v>0.71</v>
      </c>
      <c r="F33" s="96"/>
      <c r="G33" s="97"/>
      <c r="H33" s="79" t="s">
        <v>521</v>
      </c>
      <c r="I33" s="98"/>
      <c r="J33" s="93"/>
      <c r="K33" s="99"/>
      <c r="L33" s="94">
        <v>87</v>
      </c>
      <c r="M33" s="42">
        <v>17</v>
      </c>
      <c r="N33" s="90"/>
      <c r="O33" s="91">
        <v>28</v>
      </c>
      <c r="P33" s="92">
        <v>50</v>
      </c>
      <c r="Q33" s="93">
        <f t="shared" si="0"/>
        <v>1228.3</v>
      </c>
      <c r="R33" s="38">
        <v>24</v>
      </c>
      <c r="S33" s="95">
        <v>77</v>
      </c>
      <c r="T33" s="110">
        <v>164</v>
      </c>
    </row>
    <row r="34" spans="1:20" s="35" customFormat="1" ht="46.5" customHeight="1">
      <c r="A34" s="113">
        <v>27</v>
      </c>
      <c r="B34" s="64" t="s">
        <v>474</v>
      </c>
      <c r="C34" s="46" t="s">
        <v>531</v>
      </c>
      <c r="D34" s="51" t="s">
        <v>250</v>
      </c>
      <c r="E34" s="53">
        <v>0.73</v>
      </c>
      <c r="F34" s="96"/>
      <c r="G34" s="97"/>
      <c r="H34" s="79" t="s">
        <v>521</v>
      </c>
      <c r="I34" s="98"/>
      <c r="J34" s="93"/>
      <c r="K34" s="38"/>
      <c r="L34" s="94">
        <v>87</v>
      </c>
      <c r="M34" s="42">
        <v>16</v>
      </c>
      <c r="N34" s="90"/>
      <c r="O34" s="91">
        <v>28</v>
      </c>
      <c r="P34" s="92">
        <v>42</v>
      </c>
      <c r="Q34" s="93">
        <f t="shared" si="0"/>
        <v>1257.06</v>
      </c>
      <c r="R34" s="38">
        <v>25</v>
      </c>
      <c r="S34" s="95">
        <v>76</v>
      </c>
      <c r="T34" s="110">
        <v>163</v>
      </c>
    </row>
    <row r="35" spans="1:20" s="35" customFormat="1" ht="46.5" customHeight="1">
      <c r="A35" s="113">
        <v>28</v>
      </c>
      <c r="B35" s="76" t="s">
        <v>506</v>
      </c>
      <c r="C35" s="46" t="s">
        <v>542</v>
      </c>
      <c r="D35" s="51" t="s">
        <v>216</v>
      </c>
      <c r="E35" s="53">
        <v>0.67</v>
      </c>
      <c r="F35" s="96"/>
      <c r="G35" s="97"/>
      <c r="H35" s="79" t="s">
        <v>521</v>
      </c>
      <c r="I35" s="98"/>
      <c r="J35" s="93"/>
      <c r="K35" s="99"/>
      <c r="L35" s="94">
        <v>87</v>
      </c>
      <c r="M35" s="42"/>
      <c r="N35" s="90"/>
      <c r="O35" s="78" t="s">
        <v>518</v>
      </c>
      <c r="P35" s="92"/>
      <c r="Q35" s="93"/>
      <c r="R35" s="38"/>
      <c r="S35" s="95">
        <v>72</v>
      </c>
      <c r="T35" s="110">
        <v>159</v>
      </c>
    </row>
    <row r="36" spans="1:20" s="35" customFormat="1" ht="46.5" customHeight="1">
      <c r="A36" s="113">
        <v>29</v>
      </c>
      <c r="B36" s="76" t="s">
        <v>486</v>
      </c>
      <c r="C36" s="46" t="s">
        <v>549</v>
      </c>
      <c r="D36" s="51" t="s">
        <v>216</v>
      </c>
      <c r="E36" s="62">
        <v>0.78</v>
      </c>
      <c r="F36" s="39"/>
      <c r="G36" s="90"/>
      <c r="H36" s="78" t="s">
        <v>522</v>
      </c>
      <c r="I36" s="92"/>
      <c r="J36" s="93"/>
      <c r="K36" s="38"/>
      <c r="L36" s="94">
        <v>0</v>
      </c>
      <c r="M36" s="42">
        <v>3</v>
      </c>
      <c r="N36" s="90"/>
      <c r="O36" s="91">
        <v>22</v>
      </c>
      <c r="P36" s="92">
        <v>49</v>
      </c>
      <c r="Q36" s="93">
        <f>(N36*3600+O36*60+P36)*E36</f>
        <v>1067.82</v>
      </c>
      <c r="R36" s="38">
        <v>5</v>
      </c>
      <c r="S36" s="100">
        <v>96</v>
      </c>
      <c r="T36" s="111">
        <v>96</v>
      </c>
    </row>
    <row r="37" spans="1:20" ht="46.5" customHeight="1">
      <c r="A37" s="113">
        <v>30</v>
      </c>
      <c r="B37" s="80" t="s">
        <v>473</v>
      </c>
      <c r="C37" s="47" t="s">
        <v>550</v>
      </c>
      <c r="D37" s="52" t="s">
        <v>215</v>
      </c>
      <c r="E37" s="62">
        <v>0.74</v>
      </c>
      <c r="F37" s="39">
        <v>8</v>
      </c>
      <c r="G37" s="90">
        <v>1</v>
      </c>
      <c r="H37" s="91">
        <v>17</v>
      </c>
      <c r="I37" s="92">
        <v>0</v>
      </c>
      <c r="J37" s="93">
        <f>(G37*3600+H37*60+I37)*E37</f>
        <v>3418.8</v>
      </c>
      <c r="K37" s="38">
        <v>10</v>
      </c>
      <c r="L37" s="94">
        <v>91</v>
      </c>
      <c r="M37" s="42"/>
      <c r="N37" s="90"/>
      <c r="O37" s="78" t="s">
        <v>517</v>
      </c>
      <c r="P37" s="92"/>
      <c r="Q37" s="93"/>
      <c r="R37" s="38"/>
      <c r="S37" s="100">
        <v>0</v>
      </c>
      <c r="T37" s="111">
        <v>91</v>
      </c>
    </row>
    <row r="38" spans="1:20" s="35" customFormat="1" ht="46.5" customHeight="1">
      <c r="A38" s="113">
        <v>31</v>
      </c>
      <c r="B38" s="80" t="s">
        <v>482</v>
      </c>
      <c r="C38" s="36" t="s">
        <v>548</v>
      </c>
      <c r="D38" s="52" t="s">
        <v>215</v>
      </c>
      <c r="E38" s="62">
        <v>0.71</v>
      </c>
      <c r="F38" s="96"/>
      <c r="G38" s="97"/>
      <c r="H38" s="78" t="s">
        <v>522</v>
      </c>
      <c r="I38" s="98"/>
      <c r="J38" s="93"/>
      <c r="K38" s="99"/>
      <c r="L38" s="94">
        <v>0</v>
      </c>
      <c r="M38" s="42"/>
      <c r="N38" s="90"/>
      <c r="O38" s="78" t="s">
        <v>517</v>
      </c>
      <c r="P38" s="92"/>
      <c r="Q38" s="93"/>
      <c r="R38" s="38"/>
      <c r="S38" s="100">
        <v>0</v>
      </c>
      <c r="T38" s="111">
        <v>0</v>
      </c>
    </row>
    <row r="39" spans="1:20" s="35" customFormat="1" ht="46.5" customHeight="1">
      <c r="A39" s="113">
        <v>32</v>
      </c>
      <c r="B39" s="77" t="s">
        <v>477</v>
      </c>
      <c r="C39" s="46" t="s">
        <v>528</v>
      </c>
      <c r="D39" s="50" t="s">
        <v>218</v>
      </c>
      <c r="E39" s="63">
        <v>0.71</v>
      </c>
      <c r="F39" s="96"/>
      <c r="G39" s="97"/>
      <c r="H39" s="78" t="s">
        <v>522</v>
      </c>
      <c r="I39" s="98"/>
      <c r="J39" s="93"/>
      <c r="K39" s="99"/>
      <c r="L39" s="94">
        <v>0</v>
      </c>
      <c r="M39" s="42"/>
      <c r="N39" s="90"/>
      <c r="O39" s="78" t="s">
        <v>517</v>
      </c>
      <c r="P39" s="92"/>
      <c r="Q39" s="93"/>
      <c r="R39" s="38"/>
      <c r="S39" s="100">
        <v>0</v>
      </c>
      <c r="T39" s="111">
        <v>0</v>
      </c>
    </row>
    <row r="40" spans="1:20" s="35" customFormat="1" ht="46.5" customHeight="1">
      <c r="A40" s="113">
        <v>33</v>
      </c>
      <c r="B40" s="77" t="s">
        <v>481</v>
      </c>
      <c r="C40" s="46" t="s">
        <v>551</v>
      </c>
      <c r="D40" s="50" t="s">
        <v>218</v>
      </c>
      <c r="E40" s="62">
        <v>0.7</v>
      </c>
      <c r="F40" s="96"/>
      <c r="G40" s="97"/>
      <c r="H40" s="78" t="s">
        <v>522</v>
      </c>
      <c r="I40" s="98"/>
      <c r="J40" s="93"/>
      <c r="K40" s="38"/>
      <c r="L40" s="94">
        <v>0</v>
      </c>
      <c r="M40" s="42"/>
      <c r="N40" s="90"/>
      <c r="O40" s="78" t="s">
        <v>517</v>
      </c>
      <c r="P40" s="92"/>
      <c r="Q40" s="93"/>
      <c r="R40" s="38"/>
      <c r="S40" s="100">
        <v>0</v>
      </c>
      <c r="T40" s="111">
        <v>0</v>
      </c>
    </row>
    <row r="41" spans="1:20" ht="46.5" customHeight="1">
      <c r="A41" s="113">
        <v>34</v>
      </c>
      <c r="B41" s="77" t="s">
        <v>509</v>
      </c>
      <c r="C41" s="46" t="s">
        <v>552</v>
      </c>
      <c r="D41" s="50" t="s">
        <v>342</v>
      </c>
      <c r="E41" s="62">
        <v>0.64</v>
      </c>
      <c r="F41" s="101"/>
      <c r="G41" s="102"/>
      <c r="H41" s="78" t="s">
        <v>522</v>
      </c>
      <c r="I41" s="103"/>
      <c r="J41" s="93"/>
      <c r="K41" s="104"/>
      <c r="L41" s="94">
        <v>0</v>
      </c>
      <c r="M41" s="105"/>
      <c r="N41" s="106"/>
      <c r="O41" s="78" t="s">
        <v>517</v>
      </c>
      <c r="P41" s="107"/>
      <c r="Q41" s="93"/>
      <c r="R41" s="108"/>
      <c r="S41" s="100">
        <v>0</v>
      </c>
      <c r="T41" s="111">
        <v>0</v>
      </c>
    </row>
    <row r="42" spans="1:20" ht="46.5" customHeight="1">
      <c r="A42" s="113">
        <v>35</v>
      </c>
      <c r="B42" s="77" t="s">
        <v>497</v>
      </c>
      <c r="C42" s="46" t="s">
        <v>553</v>
      </c>
      <c r="D42" s="50" t="s">
        <v>216</v>
      </c>
      <c r="E42" s="63">
        <v>0.6</v>
      </c>
      <c r="F42" s="96"/>
      <c r="G42" s="97"/>
      <c r="H42" s="78" t="s">
        <v>522</v>
      </c>
      <c r="I42" s="98"/>
      <c r="J42" s="93"/>
      <c r="K42" s="99"/>
      <c r="L42" s="94">
        <v>0</v>
      </c>
      <c r="M42" s="42"/>
      <c r="N42" s="90"/>
      <c r="O42" s="78" t="s">
        <v>517</v>
      </c>
      <c r="P42" s="92"/>
      <c r="Q42" s="93"/>
      <c r="R42" s="38"/>
      <c r="S42" s="100">
        <v>0</v>
      </c>
      <c r="T42" s="111">
        <v>0</v>
      </c>
    </row>
    <row r="43" spans="1:20" s="35" customFormat="1" ht="46.5" customHeight="1">
      <c r="A43" s="113">
        <v>36</v>
      </c>
      <c r="B43" s="64" t="s">
        <v>496</v>
      </c>
      <c r="C43" s="46" t="s">
        <v>554</v>
      </c>
      <c r="D43" s="51" t="s">
        <v>218</v>
      </c>
      <c r="E43" s="55">
        <v>0.57</v>
      </c>
      <c r="F43" s="96"/>
      <c r="G43" s="97"/>
      <c r="H43" s="78" t="s">
        <v>522</v>
      </c>
      <c r="I43" s="98"/>
      <c r="J43" s="93"/>
      <c r="K43" s="99"/>
      <c r="L43" s="94">
        <v>0</v>
      </c>
      <c r="M43" s="42"/>
      <c r="N43" s="90"/>
      <c r="O43" s="78" t="s">
        <v>517</v>
      </c>
      <c r="P43" s="92"/>
      <c r="Q43" s="93"/>
      <c r="R43" s="38"/>
      <c r="S43" s="100">
        <v>0</v>
      </c>
      <c r="T43" s="111">
        <v>0</v>
      </c>
    </row>
    <row r="44" spans="1:20" s="35" customFormat="1" ht="46.5" customHeight="1" thickBot="1">
      <c r="A44" s="113">
        <v>37</v>
      </c>
      <c r="B44" s="64" t="s">
        <v>484</v>
      </c>
      <c r="C44" s="46" t="s">
        <v>555</v>
      </c>
      <c r="D44" s="51" t="s">
        <v>215</v>
      </c>
      <c r="E44" s="53">
        <v>0.65</v>
      </c>
      <c r="F44" s="96"/>
      <c r="G44" s="97"/>
      <c r="H44" s="79" t="s">
        <v>520</v>
      </c>
      <c r="I44" s="98"/>
      <c r="J44" s="99"/>
      <c r="K44" s="99"/>
      <c r="L44" s="94">
        <v>87</v>
      </c>
      <c r="M44" s="42"/>
      <c r="N44" s="90"/>
      <c r="O44" s="78" t="s">
        <v>519</v>
      </c>
      <c r="P44" s="92"/>
      <c r="Q44" s="99"/>
      <c r="R44" s="38"/>
      <c r="S44" s="95">
        <v>87</v>
      </c>
      <c r="T44" s="110">
        <v>174</v>
      </c>
    </row>
    <row r="45" spans="1:20" s="35" customFormat="1" ht="34.5" customHeight="1" thickBot="1">
      <c r="A45" s="69"/>
      <c r="B45" s="70"/>
      <c r="C45" s="1170" t="s">
        <v>525</v>
      </c>
      <c r="D45" s="1170"/>
      <c r="E45" s="1170"/>
      <c r="F45" s="1170"/>
      <c r="G45" s="1170"/>
      <c r="H45" s="1170"/>
      <c r="I45" s="1170"/>
      <c r="J45" s="1170"/>
      <c r="K45" s="1170"/>
      <c r="L45" s="1170"/>
      <c r="M45" s="1177" t="s">
        <v>501</v>
      </c>
      <c r="N45" s="1178"/>
      <c r="O45" s="1178"/>
      <c r="P45" s="1178"/>
      <c r="Q45" s="1178"/>
      <c r="R45" s="1178"/>
      <c r="S45" s="1178"/>
      <c r="T45" s="1179"/>
    </row>
    <row r="46" spans="1:20" s="35" customFormat="1" ht="36" customHeight="1" thickBot="1" thickTop="1">
      <c r="A46" s="71"/>
      <c r="B46" s="74" t="s">
        <v>500</v>
      </c>
      <c r="C46" s="1171" t="s">
        <v>526</v>
      </c>
      <c r="D46" s="1172"/>
      <c r="E46" s="1172"/>
      <c r="F46" s="1172"/>
      <c r="G46" s="1172"/>
      <c r="H46" s="1172"/>
      <c r="I46" s="1172"/>
      <c r="J46" s="1172"/>
      <c r="K46" s="1172"/>
      <c r="L46" s="1172"/>
      <c r="M46" s="1180" t="s">
        <v>503</v>
      </c>
      <c r="N46" s="1181"/>
      <c r="O46" s="1181"/>
      <c r="P46" s="1181"/>
      <c r="Q46" s="1181"/>
      <c r="R46" s="1181"/>
      <c r="S46" s="1181"/>
      <c r="T46" s="1182"/>
    </row>
    <row r="47" spans="1:20" s="35" customFormat="1" ht="36" customHeight="1" thickBot="1" thickTop="1">
      <c r="A47" s="72"/>
      <c r="B47" s="73"/>
      <c r="C47" s="1173" t="s">
        <v>524</v>
      </c>
      <c r="D47" s="1174"/>
      <c r="E47" s="1174"/>
      <c r="F47" s="1174"/>
      <c r="G47" s="1174"/>
      <c r="H47" s="1174"/>
      <c r="I47" s="1174"/>
      <c r="J47" s="1174"/>
      <c r="K47" s="1174"/>
      <c r="L47" s="1174"/>
      <c r="M47" s="1183" t="s">
        <v>502</v>
      </c>
      <c r="N47" s="1184"/>
      <c r="O47" s="1184"/>
      <c r="P47" s="1184"/>
      <c r="Q47" s="1184"/>
      <c r="R47" s="1184"/>
      <c r="S47" s="1184"/>
      <c r="T47" s="1156"/>
    </row>
  </sheetData>
  <mergeCells count="19">
    <mergeCell ref="B3:B4"/>
    <mergeCell ref="C2:S2"/>
    <mergeCell ref="P3:T3"/>
    <mergeCell ref="B6:B7"/>
    <mergeCell ref="C6:C7"/>
    <mergeCell ref="E6:E7"/>
    <mergeCell ref="D6:D7"/>
    <mergeCell ref="C3:N4"/>
    <mergeCell ref="O4:T4"/>
    <mergeCell ref="C45:L45"/>
    <mergeCell ref="C46:L46"/>
    <mergeCell ref="C47:L47"/>
    <mergeCell ref="P5:T5"/>
    <mergeCell ref="C5:N5"/>
    <mergeCell ref="M45:T45"/>
    <mergeCell ref="M46:T46"/>
    <mergeCell ref="M47:T47"/>
    <mergeCell ref="F6:L6"/>
    <mergeCell ref="M6:S6"/>
  </mergeCells>
  <printOptions horizontalCentered="1" verticalCentered="1"/>
  <pageMargins left="0.1968503937007874" right="0" top="0" bottom="0" header="0" footer="0"/>
  <pageSetup fitToHeight="10" orientation="portrait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Y45"/>
  <sheetViews>
    <sheetView view="pageBreakPreview" zoomScale="50" zoomScaleNormal="75" zoomScaleSheetLayoutView="50" workbookViewId="0" topLeftCell="A1">
      <selection activeCell="I14" sqref="I14"/>
    </sheetView>
  </sheetViews>
  <sheetFormatPr defaultColWidth="9.00390625" defaultRowHeight="13.5"/>
  <cols>
    <col min="1" max="1" width="8.375" style="1" customWidth="1"/>
    <col min="2" max="2" width="28.50390625" style="1" customWidth="1"/>
    <col min="3" max="3" width="15.375" style="1" customWidth="1"/>
    <col min="4" max="5" width="9.875" style="1" customWidth="1"/>
    <col min="6" max="6" width="7.625" style="1" customWidth="1"/>
    <col min="7" max="7" width="7.375" style="1" customWidth="1"/>
    <col min="8" max="8" width="7.875" style="1" customWidth="1"/>
    <col min="9" max="9" width="8.125" style="1" customWidth="1"/>
    <col min="10" max="10" width="20.625" style="1" customWidth="1"/>
    <col min="11" max="11" width="3.125" style="1" customWidth="1"/>
    <col min="12" max="12" width="9.125" style="1" customWidth="1"/>
    <col min="13" max="13" width="26.875" style="1" customWidth="1"/>
    <col min="14" max="14" width="10.875" style="1" customWidth="1"/>
    <col min="15" max="15" width="8.875" style="1" customWidth="1"/>
    <col min="16" max="17" width="7.875" style="1" customWidth="1"/>
    <col min="18" max="18" width="8.125" style="1" customWidth="1"/>
    <col min="19" max="19" width="21.625" style="1" customWidth="1"/>
    <col min="20" max="16384" width="9.00390625" style="1" customWidth="1"/>
  </cols>
  <sheetData>
    <row r="1" ht="7.5" customHeight="1"/>
    <row r="2" spans="1:19" ht="4.5" customHeight="1" thickBot="1">
      <c r="A2" s="37"/>
      <c r="B2" s="4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  <c r="O2" s="994"/>
      <c r="P2" s="994"/>
      <c r="Q2" s="994"/>
      <c r="R2" s="994"/>
      <c r="S2" s="994"/>
    </row>
    <row r="3" spans="1:19" ht="39.75" customHeight="1" thickTop="1">
      <c r="A3" s="67"/>
      <c r="B3" s="1194" t="s">
        <v>558</v>
      </c>
      <c r="C3" s="159" t="s">
        <v>561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188" t="s">
        <v>499</v>
      </c>
      <c r="P3" s="1189"/>
      <c r="Q3" s="1189"/>
      <c r="R3" s="1189"/>
      <c r="S3" s="1189"/>
    </row>
    <row r="4" spans="1:19" s="122" customFormat="1" ht="50.25" customHeight="1" thickBot="1">
      <c r="A4" s="67"/>
      <c r="B4" s="1194"/>
      <c r="C4" s="1185"/>
      <c r="D4" s="1186"/>
      <c r="E4" s="1186"/>
      <c r="F4" s="1186"/>
      <c r="G4" s="1186"/>
      <c r="H4" s="1186"/>
      <c r="I4" s="1186"/>
      <c r="J4" s="1186"/>
      <c r="K4" s="1186"/>
      <c r="L4" s="1186"/>
      <c r="M4" s="1186"/>
      <c r="N4" s="1186"/>
      <c r="O4" s="498" t="s">
        <v>559</v>
      </c>
      <c r="P4" s="474"/>
      <c r="Q4" s="474"/>
      <c r="R4" s="474"/>
      <c r="S4" s="474"/>
    </row>
    <row r="5" spans="1:19" s="122" customFormat="1" ht="39" customHeight="1" thickBot="1" thickTop="1">
      <c r="A5" s="68"/>
      <c r="B5" s="68"/>
      <c r="C5" s="123" t="s">
        <v>523</v>
      </c>
      <c r="D5" s="123"/>
      <c r="E5" s="123"/>
      <c r="F5" s="123"/>
      <c r="G5" s="123"/>
      <c r="H5" s="123"/>
      <c r="I5" s="123"/>
      <c r="J5" s="123"/>
      <c r="K5" s="124"/>
      <c r="L5" s="123"/>
      <c r="M5" s="123"/>
      <c r="N5" s="123"/>
      <c r="O5" s="1187" t="s">
        <v>514</v>
      </c>
      <c r="P5" s="1187"/>
      <c r="Q5" s="1187"/>
      <c r="R5" s="1187"/>
      <c r="S5" s="1187"/>
    </row>
    <row r="6" spans="1:21" s="122" customFormat="1" ht="39" customHeight="1" thickBot="1">
      <c r="A6" s="249" t="s">
        <v>516</v>
      </c>
      <c r="B6" s="203"/>
      <c r="C6" s="203"/>
      <c r="D6" s="203"/>
      <c r="E6" s="203"/>
      <c r="F6" s="203"/>
      <c r="G6" s="203"/>
      <c r="H6" s="203"/>
      <c r="I6" s="203"/>
      <c r="J6" s="172"/>
      <c r="K6" s="125"/>
      <c r="L6" s="249" t="s">
        <v>487</v>
      </c>
      <c r="M6" s="203"/>
      <c r="N6" s="203"/>
      <c r="O6" s="203"/>
      <c r="P6" s="203"/>
      <c r="Q6" s="203"/>
      <c r="R6" s="203"/>
      <c r="S6" s="172"/>
      <c r="T6" s="126"/>
      <c r="U6" s="126"/>
    </row>
    <row r="7" spans="1:19" s="122" customFormat="1" ht="29.25" customHeight="1">
      <c r="A7" s="127" t="s">
        <v>560</v>
      </c>
      <c r="B7" s="1195" t="s">
        <v>492</v>
      </c>
      <c r="C7" s="696" t="s">
        <v>493</v>
      </c>
      <c r="D7" s="696" t="s">
        <v>562</v>
      </c>
      <c r="E7" s="690" t="s">
        <v>563</v>
      </c>
      <c r="F7" s="161" t="s">
        <v>466</v>
      </c>
      <c r="G7" s="803" t="s">
        <v>488</v>
      </c>
      <c r="H7" s="803" t="s">
        <v>489</v>
      </c>
      <c r="I7" s="803" t="s">
        <v>490</v>
      </c>
      <c r="J7" s="157" t="s">
        <v>491</v>
      </c>
      <c r="K7" s="128"/>
      <c r="L7" s="115" t="s">
        <v>560</v>
      </c>
      <c r="M7" s="1192" t="s">
        <v>493</v>
      </c>
      <c r="N7" s="1190" t="s">
        <v>563</v>
      </c>
      <c r="O7" s="161" t="s">
        <v>466</v>
      </c>
      <c r="P7" s="803" t="s">
        <v>488</v>
      </c>
      <c r="Q7" s="803" t="s">
        <v>489</v>
      </c>
      <c r="R7" s="803" t="s">
        <v>490</v>
      </c>
      <c r="S7" s="157" t="s">
        <v>491</v>
      </c>
    </row>
    <row r="8" spans="1:19" s="122" customFormat="1" ht="29.25" customHeight="1" thickBot="1">
      <c r="A8" s="129" t="s">
        <v>468</v>
      </c>
      <c r="B8" s="802"/>
      <c r="C8" s="696"/>
      <c r="D8" s="696"/>
      <c r="E8" s="1196"/>
      <c r="F8" s="162"/>
      <c r="G8" s="163"/>
      <c r="H8" s="163"/>
      <c r="I8" s="163"/>
      <c r="J8" s="158"/>
      <c r="K8" s="128"/>
      <c r="L8" s="130" t="s">
        <v>468</v>
      </c>
      <c r="M8" s="1193"/>
      <c r="N8" s="1191"/>
      <c r="O8" s="162"/>
      <c r="P8" s="163"/>
      <c r="Q8" s="163"/>
      <c r="R8" s="163"/>
      <c r="S8" s="158"/>
    </row>
    <row r="9" spans="1:49" s="122" customFormat="1" ht="49.5" customHeight="1">
      <c r="A9" s="81">
        <v>1</v>
      </c>
      <c r="B9" s="75" t="s">
        <v>564</v>
      </c>
      <c r="C9" s="49" t="s">
        <v>565</v>
      </c>
      <c r="D9" s="49" t="s">
        <v>566</v>
      </c>
      <c r="E9" s="65">
        <v>0.84</v>
      </c>
      <c r="F9" s="81">
        <v>1</v>
      </c>
      <c r="G9" s="82"/>
      <c r="H9" s="83">
        <v>42</v>
      </c>
      <c r="I9" s="84">
        <v>0</v>
      </c>
      <c r="J9" s="131">
        <f aca="true" t="shared" si="0" ref="J9:J21">(G9*3600+H9*60+I9)*E9</f>
        <v>2116.7999999999997</v>
      </c>
      <c r="K9" s="132"/>
      <c r="L9" s="81">
        <v>1</v>
      </c>
      <c r="M9" s="133" t="s">
        <v>567</v>
      </c>
      <c r="N9" s="134">
        <v>0.74</v>
      </c>
      <c r="O9" s="88">
        <v>2</v>
      </c>
      <c r="P9" s="82"/>
      <c r="Q9" s="83">
        <v>22</v>
      </c>
      <c r="R9" s="84">
        <v>32</v>
      </c>
      <c r="S9" s="131">
        <f aca="true" t="shared" si="1" ref="S9:S36">(P9*3600+Q9*60+R9)*N9</f>
        <v>1000.48</v>
      </c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</row>
    <row r="10" spans="1:19" s="122" customFormat="1" ht="49.5" customHeight="1">
      <c r="A10" s="39">
        <v>2</v>
      </c>
      <c r="B10" s="64" t="s">
        <v>568</v>
      </c>
      <c r="C10" s="50" t="s">
        <v>569</v>
      </c>
      <c r="D10" s="51" t="s">
        <v>570</v>
      </c>
      <c r="E10" s="53">
        <v>0.79</v>
      </c>
      <c r="F10" s="39">
        <v>2</v>
      </c>
      <c r="G10" s="90"/>
      <c r="H10" s="91">
        <v>56</v>
      </c>
      <c r="I10" s="92">
        <v>24</v>
      </c>
      <c r="J10" s="136">
        <f t="shared" si="0"/>
        <v>2673.36</v>
      </c>
      <c r="K10" s="132"/>
      <c r="L10" s="39">
        <v>2</v>
      </c>
      <c r="M10" s="77" t="s">
        <v>571</v>
      </c>
      <c r="N10" s="62">
        <v>0.7</v>
      </c>
      <c r="O10" s="42">
        <v>8</v>
      </c>
      <c r="P10" s="90"/>
      <c r="Q10" s="91">
        <v>25</v>
      </c>
      <c r="R10" s="92">
        <v>17</v>
      </c>
      <c r="S10" s="136">
        <f t="shared" si="1"/>
        <v>1061.8999999999999</v>
      </c>
    </row>
    <row r="11" spans="1:49" s="122" customFormat="1" ht="49.5" customHeight="1">
      <c r="A11" s="39">
        <v>3</v>
      </c>
      <c r="B11" s="64" t="s">
        <v>572</v>
      </c>
      <c r="C11" s="50" t="s">
        <v>573</v>
      </c>
      <c r="D11" s="51" t="s">
        <v>215</v>
      </c>
      <c r="E11" s="53">
        <v>0.76</v>
      </c>
      <c r="F11" s="39">
        <v>3</v>
      </c>
      <c r="G11" s="90"/>
      <c r="H11" s="91">
        <v>58</v>
      </c>
      <c r="I11" s="92">
        <v>43</v>
      </c>
      <c r="J11" s="136">
        <f t="shared" si="0"/>
        <v>2677.48</v>
      </c>
      <c r="K11" s="132"/>
      <c r="L11" s="39">
        <v>3</v>
      </c>
      <c r="M11" s="77" t="s">
        <v>208</v>
      </c>
      <c r="N11" s="62">
        <v>0.75</v>
      </c>
      <c r="O11" s="42">
        <v>4</v>
      </c>
      <c r="P11" s="90"/>
      <c r="Q11" s="91">
        <v>23</v>
      </c>
      <c r="R11" s="92">
        <v>38</v>
      </c>
      <c r="S11" s="136">
        <f t="shared" si="1"/>
        <v>1063.5</v>
      </c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</row>
    <row r="12" spans="1:49" s="122" customFormat="1" ht="49.5" customHeight="1">
      <c r="A12" s="39">
        <v>4</v>
      </c>
      <c r="B12" s="64" t="s">
        <v>574</v>
      </c>
      <c r="C12" s="50" t="s">
        <v>575</v>
      </c>
      <c r="D12" s="51" t="s">
        <v>215</v>
      </c>
      <c r="E12" s="53">
        <v>0.75</v>
      </c>
      <c r="F12" s="39">
        <v>4</v>
      </c>
      <c r="G12" s="90">
        <v>1</v>
      </c>
      <c r="H12" s="91">
        <v>2</v>
      </c>
      <c r="I12" s="92">
        <v>54</v>
      </c>
      <c r="J12" s="136">
        <f t="shared" si="0"/>
        <v>2830.5</v>
      </c>
      <c r="K12" s="132"/>
      <c r="L12" s="39">
        <v>4</v>
      </c>
      <c r="M12" s="77" t="s">
        <v>576</v>
      </c>
      <c r="N12" s="137">
        <v>0.68</v>
      </c>
      <c r="O12" s="42">
        <v>10</v>
      </c>
      <c r="P12" s="90"/>
      <c r="Q12" s="91">
        <v>26</v>
      </c>
      <c r="R12" s="92">
        <v>5</v>
      </c>
      <c r="S12" s="136">
        <f t="shared" si="1"/>
        <v>1064.2</v>
      </c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/>
      <c r="AL12" s="135"/>
      <c r="AM12" s="135"/>
      <c r="AN12" s="135"/>
      <c r="AO12" s="135"/>
      <c r="AP12" s="135"/>
      <c r="AQ12" s="135"/>
      <c r="AR12" s="135"/>
      <c r="AS12" s="135"/>
      <c r="AT12" s="135"/>
      <c r="AU12" s="135"/>
      <c r="AV12" s="135"/>
      <c r="AW12" s="135"/>
    </row>
    <row r="13" spans="1:49" s="122" customFormat="1" ht="49.5" customHeight="1">
      <c r="A13" s="39">
        <v>5</v>
      </c>
      <c r="B13" s="64" t="s">
        <v>577</v>
      </c>
      <c r="C13" s="50" t="s">
        <v>578</v>
      </c>
      <c r="D13" s="50" t="s">
        <v>579</v>
      </c>
      <c r="E13" s="53">
        <v>0.76</v>
      </c>
      <c r="F13" s="39">
        <v>5</v>
      </c>
      <c r="G13" s="90">
        <v>1</v>
      </c>
      <c r="H13" s="91">
        <v>3</v>
      </c>
      <c r="I13" s="92">
        <v>8</v>
      </c>
      <c r="J13" s="136">
        <f t="shared" si="0"/>
        <v>2878.88</v>
      </c>
      <c r="K13" s="132"/>
      <c r="L13" s="39">
        <v>5</v>
      </c>
      <c r="M13" s="77" t="s">
        <v>580</v>
      </c>
      <c r="N13" s="62">
        <v>0.78</v>
      </c>
      <c r="O13" s="42">
        <v>3</v>
      </c>
      <c r="P13" s="90"/>
      <c r="Q13" s="91">
        <v>22</v>
      </c>
      <c r="R13" s="92">
        <v>49</v>
      </c>
      <c r="S13" s="136">
        <f t="shared" si="1"/>
        <v>1067.82</v>
      </c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</row>
    <row r="14" spans="1:49" s="122" customFormat="1" ht="49.5" customHeight="1">
      <c r="A14" s="39">
        <v>6</v>
      </c>
      <c r="B14" s="64" t="s">
        <v>581</v>
      </c>
      <c r="C14" s="50" t="s">
        <v>582</v>
      </c>
      <c r="D14" s="51" t="s">
        <v>215</v>
      </c>
      <c r="E14" s="53">
        <v>0.72</v>
      </c>
      <c r="F14" s="39">
        <v>7</v>
      </c>
      <c r="G14" s="90">
        <v>1</v>
      </c>
      <c r="H14" s="91">
        <v>11</v>
      </c>
      <c r="I14" s="92">
        <v>3</v>
      </c>
      <c r="J14" s="136">
        <f t="shared" si="0"/>
        <v>3069.3599999999997</v>
      </c>
      <c r="K14" s="132"/>
      <c r="L14" s="39">
        <v>6</v>
      </c>
      <c r="M14" s="77" t="s">
        <v>583</v>
      </c>
      <c r="N14" s="62">
        <v>0.64</v>
      </c>
      <c r="O14" s="42">
        <v>14</v>
      </c>
      <c r="P14" s="90"/>
      <c r="Q14" s="91">
        <v>28</v>
      </c>
      <c r="R14" s="92">
        <v>2</v>
      </c>
      <c r="S14" s="136">
        <f t="shared" si="1"/>
        <v>1076.48</v>
      </c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</row>
    <row r="15" spans="1:49" s="122" customFormat="1" ht="49.5" customHeight="1">
      <c r="A15" s="39">
        <v>7</v>
      </c>
      <c r="B15" s="64" t="s">
        <v>584</v>
      </c>
      <c r="C15" s="50" t="s">
        <v>585</v>
      </c>
      <c r="D15" s="50" t="s">
        <v>215</v>
      </c>
      <c r="E15" s="53">
        <v>0.75</v>
      </c>
      <c r="F15" s="39">
        <v>6</v>
      </c>
      <c r="G15" s="90">
        <v>1</v>
      </c>
      <c r="H15" s="91">
        <v>8</v>
      </c>
      <c r="I15" s="92">
        <v>27</v>
      </c>
      <c r="J15" s="136">
        <f t="shared" si="0"/>
        <v>3080.25</v>
      </c>
      <c r="K15" s="132"/>
      <c r="L15" s="39">
        <v>7</v>
      </c>
      <c r="M15" s="77" t="s">
        <v>586</v>
      </c>
      <c r="N15" s="63">
        <v>0.63</v>
      </c>
      <c r="O15" s="42">
        <v>15</v>
      </c>
      <c r="P15" s="90"/>
      <c r="Q15" s="91">
        <v>28</v>
      </c>
      <c r="R15" s="92">
        <v>29</v>
      </c>
      <c r="S15" s="136">
        <f t="shared" si="1"/>
        <v>1076.67</v>
      </c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</row>
    <row r="16" spans="1:49" s="122" customFormat="1" ht="49.5" customHeight="1">
      <c r="A16" s="39">
        <v>8</v>
      </c>
      <c r="B16" s="64" t="s">
        <v>587</v>
      </c>
      <c r="C16" s="50" t="s">
        <v>588</v>
      </c>
      <c r="D16" s="50" t="s">
        <v>215</v>
      </c>
      <c r="E16" s="55">
        <v>0.69</v>
      </c>
      <c r="F16" s="39">
        <v>12</v>
      </c>
      <c r="G16" s="90">
        <v>1</v>
      </c>
      <c r="H16" s="91">
        <v>18</v>
      </c>
      <c r="I16" s="92">
        <v>46</v>
      </c>
      <c r="J16" s="136">
        <f t="shared" si="0"/>
        <v>3260.9399999999996</v>
      </c>
      <c r="K16" s="132"/>
      <c r="L16" s="39">
        <v>8</v>
      </c>
      <c r="M16" s="77" t="s">
        <v>589</v>
      </c>
      <c r="N16" s="62">
        <v>0.61</v>
      </c>
      <c r="O16" s="42">
        <v>22</v>
      </c>
      <c r="P16" s="90"/>
      <c r="Q16" s="91">
        <v>29</v>
      </c>
      <c r="R16" s="92">
        <v>33</v>
      </c>
      <c r="S16" s="136">
        <f t="shared" si="1"/>
        <v>1081.53</v>
      </c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</row>
    <row r="17" spans="1:49" s="122" customFormat="1" ht="49.5" customHeight="1">
      <c r="A17" s="39">
        <v>9</v>
      </c>
      <c r="B17" s="64" t="s">
        <v>590</v>
      </c>
      <c r="C17" s="50" t="s">
        <v>591</v>
      </c>
      <c r="D17" s="50" t="s">
        <v>216</v>
      </c>
      <c r="E17" s="53">
        <v>0.71</v>
      </c>
      <c r="F17" s="39">
        <v>11</v>
      </c>
      <c r="G17" s="90">
        <v>1</v>
      </c>
      <c r="H17" s="91">
        <v>18</v>
      </c>
      <c r="I17" s="92">
        <v>18</v>
      </c>
      <c r="J17" s="136">
        <f t="shared" si="0"/>
        <v>3335.58</v>
      </c>
      <c r="K17" s="132"/>
      <c r="L17" s="39">
        <v>9</v>
      </c>
      <c r="M17" s="77" t="s">
        <v>592</v>
      </c>
      <c r="N17" s="63">
        <v>0.84</v>
      </c>
      <c r="O17" s="42">
        <v>1</v>
      </c>
      <c r="P17" s="90"/>
      <c r="Q17" s="91">
        <v>21</v>
      </c>
      <c r="R17" s="92">
        <v>43</v>
      </c>
      <c r="S17" s="136">
        <f t="shared" si="1"/>
        <v>1094.52</v>
      </c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</row>
    <row r="18" spans="1:19" ht="49.5" customHeight="1">
      <c r="A18" s="39">
        <v>10</v>
      </c>
      <c r="B18" s="138" t="s">
        <v>593</v>
      </c>
      <c r="C18" s="139" t="s">
        <v>594</v>
      </c>
      <c r="D18" s="52" t="s">
        <v>215</v>
      </c>
      <c r="E18" s="53">
        <v>0.74</v>
      </c>
      <c r="F18" s="39">
        <v>8</v>
      </c>
      <c r="G18" s="90">
        <v>1</v>
      </c>
      <c r="H18" s="91">
        <v>17</v>
      </c>
      <c r="I18" s="92">
        <v>0</v>
      </c>
      <c r="J18" s="136">
        <f t="shared" si="0"/>
        <v>3418.8</v>
      </c>
      <c r="K18" s="132"/>
      <c r="L18" s="39">
        <v>10</v>
      </c>
      <c r="M18" s="77" t="s">
        <v>577</v>
      </c>
      <c r="N18" s="62">
        <v>0.76</v>
      </c>
      <c r="O18" s="42">
        <v>6</v>
      </c>
      <c r="P18" s="90"/>
      <c r="Q18" s="91">
        <v>24</v>
      </c>
      <c r="R18" s="92">
        <v>6</v>
      </c>
      <c r="S18" s="136">
        <f t="shared" si="1"/>
        <v>1098.96</v>
      </c>
    </row>
    <row r="19" spans="1:49" s="122" customFormat="1" ht="49.5" customHeight="1">
      <c r="A19" s="39">
        <v>11</v>
      </c>
      <c r="B19" s="64" t="s">
        <v>208</v>
      </c>
      <c r="C19" s="50" t="s">
        <v>575</v>
      </c>
      <c r="D19" s="51" t="s">
        <v>215</v>
      </c>
      <c r="E19" s="53">
        <v>0.75</v>
      </c>
      <c r="F19" s="39">
        <v>10</v>
      </c>
      <c r="G19" s="90">
        <v>1</v>
      </c>
      <c r="H19" s="91">
        <v>17</v>
      </c>
      <c r="I19" s="92">
        <v>53</v>
      </c>
      <c r="J19" s="136">
        <f t="shared" si="0"/>
        <v>3504.75</v>
      </c>
      <c r="K19" s="132"/>
      <c r="L19" s="39">
        <v>11</v>
      </c>
      <c r="M19" s="77" t="s">
        <v>581</v>
      </c>
      <c r="N19" s="62">
        <v>0.72</v>
      </c>
      <c r="O19" s="42">
        <v>9</v>
      </c>
      <c r="P19" s="90"/>
      <c r="Q19" s="91">
        <v>25</v>
      </c>
      <c r="R19" s="92">
        <v>30</v>
      </c>
      <c r="S19" s="136">
        <f t="shared" si="1"/>
        <v>1101.6</v>
      </c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</row>
    <row r="20" spans="1:49" s="122" customFormat="1" ht="49.5" customHeight="1">
      <c r="A20" s="39">
        <v>12</v>
      </c>
      <c r="B20" s="64" t="s">
        <v>595</v>
      </c>
      <c r="C20" s="50" t="s">
        <v>596</v>
      </c>
      <c r="D20" s="51" t="s">
        <v>216</v>
      </c>
      <c r="E20" s="53">
        <v>0.76</v>
      </c>
      <c r="F20" s="39">
        <v>9</v>
      </c>
      <c r="G20" s="90">
        <v>1</v>
      </c>
      <c r="H20" s="91">
        <v>17</v>
      </c>
      <c r="I20" s="92">
        <v>1</v>
      </c>
      <c r="J20" s="136">
        <f t="shared" si="0"/>
        <v>3511.96</v>
      </c>
      <c r="K20" s="132"/>
      <c r="L20" s="39">
        <v>12</v>
      </c>
      <c r="M20" s="77" t="s">
        <v>597</v>
      </c>
      <c r="N20" s="62">
        <v>0.76</v>
      </c>
      <c r="O20" s="42">
        <v>7</v>
      </c>
      <c r="P20" s="90"/>
      <c r="Q20" s="91">
        <v>24</v>
      </c>
      <c r="R20" s="92">
        <v>24</v>
      </c>
      <c r="S20" s="136">
        <f t="shared" si="1"/>
        <v>1112.64</v>
      </c>
      <c r="T20" s="135"/>
      <c r="U20" s="135"/>
      <c r="V20" s="135"/>
      <c r="W20" s="135"/>
      <c r="X20" s="135"/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/>
      <c r="AN20" s="135"/>
      <c r="AO20" s="135"/>
      <c r="AP20" s="135"/>
      <c r="AQ20" s="135"/>
      <c r="AR20" s="135"/>
      <c r="AS20" s="135"/>
      <c r="AT20" s="135"/>
      <c r="AU20" s="135"/>
      <c r="AV20" s="135"/>
      <c r="AW20" s="135"/>
    </row>
    <row r="21" spans="1:49" s="122" customFormat="1" ht="49.5" customHeight="1">
      <c r="A21" s="39">
        <v>13</v>
      </c>
      <c r="B21" s="64" t="s">
        <v>598</v>
      </c>
      <c r="C21" s="50" t="s">
        <v>599</v>
      </c>
      <c r="D21" s="51" t="s">
        <v>215</v>
      </c>
      <c r="E21" s="53">
        <v>0.74</v>
      </c>
      <c r="F21" s="39">
        <v>13</v>
      </c>
      <c r="G21" s="90">
        <v>1</v>
      </c>
      <c r="H21" s="91">
        <v>19</v>
      </c>
      <c r="I21" s="92">
        <v>50</v>
      </c>
      <c r="J21" s="136">
        <f t="shared" si="0"/>
        <v>3544.6</v>
      </c>
      <c r="K21" s="132"/>
      <c r="L21" s="39">
        <v>13</v>
      </c>
      <c r="M21" s="77" t="s">
        <v>600</v>
      </c>
      <c r="N21" s="62">
        <v>0.65</v>
      </c>
      <c r="O21" s="42">
        <v>19</v>
      </c>
      <c r="P21" s="90"/>
      <c r="Q21" s="91">
        <v>29</v>
      </c>
      <c r="R21" s="92">
        <v>1</v>
      </c>
      <c r="S21" s="136">
        <f t="shared" si="1"/>
        <v>1131.65</v>
      </c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</row>
    <row r="22" spans="1:49" s="122" customFormat="1" ht="49.5" customHeight="1">
      <c r="A22" s="39"/>
      <c r="B22" s="76" t="s">
        <v>601</v>
      </c>
      <c r="C22" s="50" t="s">
        <v>602</v>
      </c>
      <c r="D22" s="50" t="s">
        <v>603</v>
      </c>
      <c r="E22" s="53">
        <v>0.73</v>
      </c>
      <c r="F22" s="96"/>
      <c r="G22" s="97"/>
      <c r="H22" s="79" t="s">
        <v>604</v>
      </c>
      <c r="I22" s="98"/>
      <c r="J22" s="136"/>
      <c r="K22" s="132"/>
      <c r="L22" s="39">
        <v>14</v>
      </c>
      <c r="M22" s="77" t="s">
        <v>587</v>
      </c>
      <c r="N22" s="63">
        <v>0.69</v>
      </c>
      <c r="O22" s="42">
        <v>12</v>
      </c>
      <c r="P22" s="90"/>
      <c r="Q22" s="91">
        <v>27</v>
      </c>
      <c r="R22" s="92">
        <v>23</v>
      </c>
      <c r="S22" s="136">
        <f t="shared" si="1"/>
        <v>1133.6699999999998</v>
      </c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</row>
    <row r="23" spans="1:49" s="122" customFormat="1" ht="49.5" customHeight="1">
      <c r="A23" s="39"/>
      <c r="B23" s="64" t="s">
        <v>605</v>
      </c>
      <c r="C23" s="50" t="s">
        <v>606</v>
      </c>
      <c r="D23" s="51" t="s">
        <v>215</v>
      </c>
      <c r="E23" s="53">
        <v>0.71</v>
      </c>
      <c r="F23" s="96"/>
      <c r="G23" s="97"/>
      <c r="H23" s="79" t="s">
        <v>604</v>
      </c>
      <c r="I23" s="98"/>
      <c r="J23" s="136"/>
      <c r="K23" s="132"/>
      <c r="L23" s="39">
        <v>15</v>
      </c>
      <c r="M23" s="77" t="s">
        <v>607</v>
      </c>
      <c r="N23" s="62">
        <v>0.79</v>
      </c>
      <c r="O23" s="42">
        <v>5</v>
      </c>
      <c r="P23" s="90"/>
      <c r="Q23" s="91">
        <v>23</v>
      </c>
      <c r="R23" s="92">
        <v>59</v>
      </c>
      <c r="S23" s="136">
        <f t="shared" si="1"/>
        <v>1136.81</v>
      </c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</row>
    <row r="24" spans="1:49" s="122" customFormat="1" ht="49.5" customHeight="1">
      <c r="A24" s="96"/>
      <c r="B24" s="64" t="s">
        <v>608</v>
      </c>
      <c r="C24" s="50" t="s">
        <v>609</v>
      </c>
      <c r="D24" s="51" t="s">
        <v>603</v>
      </c>
      <c r="E24" s="53">
        <v>0.71</v>
      </c>
      <c r="F24" s="96"/>
      <c r="G24" s="97"/>
      <c r="H24" s="79" t="s">
        <v>604</v>
      </c>
      <c r="I24" s="98"/>
      <c r="J24" s="136"/>
      <c r="K24" s="132"/>
      <c r="L24" s="39">
        <v>16</v>
      </c>
      <c r="M24" s="77" t="s">
        <v>590</v>
      </c>
      <c r="N24" s="62">
        <v>0.71</v>
      </c>
      <c r="O24" s="42">
        <v>11</v>
      </c>
      <c r="P24" s="90"/>
      <c r="Q24" s="91">
        <v>26</v>
      </c>
      <c r="R24" s="92">
        <v>53</v>
      </c>
      <c r="S24" s="136">
        <f t="shared" si="1"/>
        <v>1145.23</v>
      </c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</row>
    <row r="25" spans="1:49" s="122" customFormat="1" ht="49.5" customHeight="1">
      <c r="A25" s="96"/>
      <c r="B25" s="64" t="s">
        <v>610</v>
      </c>
      <c r="C25" s="50" t="s">
        <v>602</v>
      </c>
      <c r="D25" s="51" t="s">
        <v>611</v>
      </c>
      <c r="E25" s="53">
        <v>0.7</v>
      </c>
      <c r="F25" s="96"/>
      <c r="G25" s="97"/>
      <c r="H25" s="79" t="s">
        <v>604</v>
      </c>
      <c r="I25" s="98"/>
      <c r="J25" s="136"/>
      <c r="K25" s="132"/>
      <c r="L25" s="39">
        <v>17</v>
      </c>
      <c r="M25" s="77" t="s">
        <v>469</v>
      </c>
      <c r="N25" s="62">
        <v>0.64</v>
      </c>
      <c r="O25" s="42">
        <v>24</v>
      </c>
      <c r="P25" s="90"/>
      <c r="Q25" s="91">
        <v>30</v>
      </c>
      <c r="R25" s="92">
        <v>7</v>
      </c>
      <c r="S25" s="136">
        <f t="shared" si="1"/>
        <v>1156.48</v>
      </c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</row>
    <row r="26" spans="1:49" s="122" customFormat="1" ht="49.5" customHeight="1">
      <c r="A26" s="96"/>
      <c r="B26" s="64" t="s">
        <v>612</v>
      </c>
      <c r="C26" s="50" t="s">
        <v>613</v>
      </c>
      <c r="D26" s="51" t="s">
        <v>614</v>
      </c>
      <c r="E26" s="54">
        <v>0.68</v>
      </c>
      <c r="F26" s="96"/>
      <c r="G26" s="97"/>
      <c r="H26" s="79" t="s">
        <v>615</v>
      </c>
      <c r="I26" s="98"/>
      <c r="J26" s="136"/>
      <c r="K26" s="132"/>
      <c r="L26" s="39">
        <v>18</v>
      </c>
      <c r="M26" s="77" t="s">
        <v>616</v>
      </c>
      <c r="N26" s="62">
        <v>0.71</v>
      </c>
      <c r="O26" s="42">
        <v>13</v>
      </c>
      <c r="P26" s="90"/>
      <c r="Q26" s="91">
        <v>27</v>
      </c>
      <c r="R26" s="92">
        <v>27</v>
      </c>
      <c r="S26" s="136">
        <f t="shared" si="1"/>
        <v>1169.37</v>
      </c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</row>
    <row r="27" spans="1:19" ht="49.5" customHeight="1">
      <c r="A27" s="96"/>
      <c r="B27" s="64" t="s">
        <v>617</v>
      </c>
      <c r="C27" s="50" t="s">
        <v>618</v>
      </c>
      <c r="D27" s="51" t="s">
        <v>218</v>
      </c>
      <c r="E27" s="53">
        <v>0.67</v>
      </c>
      <c r="F27" s="96"/>
      <c r="G27" s="97"/>
      <c r="H27" s="79" t="s">
        <v>619</v>
      </c>
      <c r="I27" s="98"/>
      <c r="J27" s="136"/>
      <c r="K27" s="132"/>
      <c r="L27" s="39">
        <v>19</v>
      </c>
      <c r="M27" s="77" t="s">
        <v>620</v>
      </c>
      <c r="N27" s="62">
        <v>0.65</v>
      </c>
      <c r="O27" s="42">
        <v>26</v>
      </c>
      <c r="P27" s="90"/>
      <c r="Q27" s="91">
        <v>30</v>
      </c>
      <c r="R27" s="92">
        <v>13</v>
      </c>
      <c r="S27" s="136">
        <f t="shared" si="1"/>
        <v>1178.45</v>
      </c>
    </row>
    <row r="28" spans="1:47" s="122" customFormat="1" ht="49.5" customHeight="1">
      <c r="A28" s="96"/>
      <c r="B28" s="64" t="s">
        <v>621</v>
      </c>
      <c r="C28" s="50" t="s">
        <v>622</v>
      </c>
      <c r="D28" s="50" t="s">
        <v>623</v>
      </c>
      <c r="E28" s="55">
        <v>0.67</v>
      </c>
      <c r="F28" s="96"/>
      <c r="G28" s="97"/>
      <c r="H28" s="79" t="s">
        <v>619</v>
      </c>
      <c r="I28" s="98"/>
      <c r="J28" s="136"/>
      <c r="K28" s="132"/>
      <c r="L28" s="39">
        <v>20</v>
      </c>
      <c r="M28" s="77" t="s">
        <v>624</v>
      </c>
      <c r="N28" s="62">
        <v>0.67</v>
      </c>
      <c r="O28" s="42">
        <v>23</v>
      </c>
      <c r="P28" s="90"/>
      <c r="Q28" s="91">
        <v>29</v>
      </c>
      <c r="R28" s="92">
        <v>41</v>
      </c>
      <c r="S28" s="136">
        <f t="shared" si="1"/>
        <v>1193.27</v>
      </c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</row>
    <row r="29" spans="1:47" s="122" customFormat="1" ht="49.5" customHeight="1">
      <c r="A29" s="96"/>
      <c r="B29" s="64" t="s">
        <v>625</v>
      </c>
      <c r="C29" s="50" t="s">
        <v>626</v>
      </c>
      <c r="D29" s="50" t="s">
        <v>216</v>
      </c>
      <c r="E29" s="53">
        <v>0.67</v>
      </c>
      <c r="F29" s="96"/>
      <c r="G29" s="97"/>
      <c r="H29" s="79" t="s">
        <v>627</v>
      </c>
      <c r="I29" s="98"/>
      <c r="J29" s="136"/>
      <c r="K29" s="132"/>
      <c r="L29" s="39">
        <v>21</v>
      </c>
      <c r="M29" s="77" t="s">
        <v>628</v>
      </c>
      <c r="N29" s="62">
        <v>0.64</v>
      </c>
      <c r="O29" s="42">
        <v>27</v>
      </c>
      <c r="P29" s="90"/>
      <c r="Q29" s="91">
        <v>31</v>
      </c>
      <c r="R29" s="92">
        <v>8</v>
      </c>
      <c r="S29" s="136">
        <f t="shared" si="1"/>
        <v>1195.52</v>
      </c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</row>
    <row r="30" spans="1:49" s="122" customFormat="1" ht="49.5" customHeight="1">
      <c r="A30" s="96"/>
      <c r="B30" s="64" t="s">
        <v>629</v>
      </c>
      <c r="C30" s="50" t="s">
        <v>630</v>
      </c>
      <c r="D30" s="51" t="s">
        <v>215</v>
      </c>
      <c r="E30" s="53">
        <v>0.65</v>
      </c>
      <c r="F30" s="96"/>
      <c r="G30" s="97"/>
      <c r="H30" s="79" t="s">
        <v>604</v>
      </c>
      <c r="I30" s="98"/>
      <c r="J30" s="136"/>
      <c r="K30" s="132"/>
      <c r="L30" s="39">
        <v>22</v>
      </c>
      <c r="M30" s="77" t="s">
        <v>631</v>
      </c>
      <c r="N30" s="63">
        <v>0.67</v>
      </c>
      <c r="O30" s="42">
        <v>25</v>
      </c>
      <c r="P30" s="90"/>
      <c r="Q30" s="91">
        <v>30</v>
      </c>
      <c r="R30" s="92">
        <v>11</v>
      </c>
      <c r="S30" s="136">
        <f t="shared" si="1"/>
        <v>1213.3700000000001</v>
      </c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</row>
    <row r="31" spans="1:19" ht="49.5" customHeight="1">
      <c r="A31" s="96"/>
      <c r="B31" s="64" t="s">
        <v>632</v>
      </c>
      <c r="C31" s="50" t="s">
        <v>633</v>
      </c>
      <c r="D31" s="51" t="s">
        <v>611</v>
      </c>
      <c r="E31" s="53">
        <v>0.65</v>
      </c>
      <c r="F31" s="96"/>
      <c r="G31" s="97"/>
      <c r="H31" s="79" t="s">
        <v>604</v>
      </c>
      <c r="I31" s="98"/>
      <c r="J31" s="136"/>
      <c r="K31" s="132"/>
      <c r="L31" s="39">
        <v>23</v>
      </c>
      <c r="M31" s="77" t="s">
        <v>634</v>
      </c>
      <c r="N31" s="62">
        <v>0.64</v>
      </c>
      <c r="O31" s="42">
        <v>28</v>
      </c>
      <c r="P31" s="90"/>
      <c r="Q31" s="91">
        <v>31</v>
      </c>
      <c r="R31" s="92">
        <v>53</v>
      </c>
      <c r="S31" s="136">
        <f t="shared" si="1"/>
        <v>1224.32</v>
      </c>
    </row>
    <row r="32" spans="1:49" s="122" customFormat="1" ht="49.5" customHeight="1">
      <c r="A32" s="96"/>
      <c r="B32" s="64" t="s">
        <v>583</v>
      </c>
      <c r="C32" s="50" t="s">
        <v>635</v>
      </c>
      <c r="D32" s="50" t="s">
        <v>220</v>
      </c>
      <c r="E32" s="53">
        <v>0.64</v>
      </c>
      <c r="F32" s="96"/>
      <c r="G32" s="97"/>
      <c r="H32" s="79" t="s">
        <v>615</v>
      </c>
      <c r="I32" s="98"/>
      <c r="J32" s="136"/>
      <c r="K32" s="132"/>
      <c r="L32" s="39">
        <v>24</v>
      </c>
      <c r="M32" s="77" t="s">
        <v>636</v>
      </c>
      <c r="N32" s="62">
        <v>0.71</v>
      </c>
      <c r="O32" s="42">
        <v>17</v>
      </c>
      <c r="P32" s="90"/>
      <c r="Q32" s="91">
        <v>28</v>
      </c>
      <c r="R32" s="92">
        <v>50</v>
      </c>
      <c r="S32" s="136">
        <f t="shared" si="1"/>
        <v>1228.3</v>
      </c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</row>
    <row r="33" spans="1:49" s="122" customFormat="1" ht="49.5" customHeight="1">
      <c r="A33" s="96"/>
      <c r="B33" s="64" t="s">
        <v>469</v>
      </c>
      <c r="C33" s="50" t="s">
        <v>637</v>
      </c>
      <c r="D33" s="51" t="s">
        <v>638</v>
      </c>
      <c r="E33" s="53">
        <v>0.64</v>
      </c>
      <c r="F33" s="96"/>
      <c r="G33" s="97"/>
      <c r="H33" s="79" t="s">
        <v>615</v>
      </c>
      <c r="I33" s="98"/>
      <c r="J33" s="136"/>
      <c r="K33" s="132"/>
      <c r="L33" s="39">
        <v>25</v>
      </c>
      <c r="M33" s="77" t="s">
        <v>639</v>
      </c>
      <c r="N33" s="62">
        <v>0.73</v>
      </c>
      <c r="O33" s="42">
        <v>16</v>
      </c>
      <c r="P33" s="90"/>
      <c r="Q33" s="91">
        <v>28</v>
      </c>
      <c r="R33" s="92">
        <v>42</v>
      </c>
      <c r="S33" s="136">
        <f t="shared" si="1"/>
        <v>1257.06</v>
      </c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</row>
    <row r="34" spans="1:51" s="122" customFormat="1" ht="49.5" customHeight="1">
      <c r="A34" s="96"/>
      <c r="B34" s="64" t="s">
        <v>640</v>
      </c>
      <c r="C34" s="50" t="s">
        <v>641</v>
      </c>
      <c r="D34" s="51" t="s">
        <v>216</v>
      </c>
      <c r="E34" s="53">
        <v>0.64</v>
      </c>
      <c r="F34" s="96"/>
      <c r="G34" s="97"/>
      <c r="H34" s="79" t="s">
        <v>627</v>
      </c>
      <c r="I34" s="98"/>
      <c r="J34" s="136"/>
      <c r="K34" s="132"/>
      <c r="L34" s="39">
        <v>26</v>
      </c>
      <c r="M34" s="77" t="s">
        <v>642</v>
      </c>
      <c r="N34" s="62">
        <v>0.75</v>
      </c>
      <c r="O34" s="42">
        <v>18</v>
      </c>
      <c r="P34" s="90"/>
      <c r="Q34" s="91">
        <v>29</v>
      </c>
      <c r="R34" s="92">
        <v>0</v>
      </c>
      <c r="S34" s="136">
        <f t="shared" si="1"/>
        <v>1305</v>
      </c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</row>
    <row r="35" spans="1:19" ht="49.5" customHeight="1">
      <c r="A35" s="96"/>
      <c r="B35" s="64" t="s">
        <v>643</v>
      </c>
      <c r="C35" s="50" t="s">
        <v>644</v>
      </c>
      <c r="D35" s="51" t="s">
        <v>645</v>
      </c>
      <c r="E35" s="53">
        <v>0.64</v>
      </c>
      <c r="F35" s="96"/>
      <c r="G35" s="97"/>
      <c r="H35" s="79" t="s">
        <v>627</v>
      </c>
      <c r="I35" s="98"/>
      <c r="J35" s="136"/>
      <c r="K35" s="132"/>
      <c r="L35" s="39">
        <v>27</v>
      </c>
      <c r="M35" s="77" t="s">
        <v>646</v>
      </c>
      <c r="N35" s="62">
        <v>0.75</v>
      </c>
      <c r="O35" s="42">
        <v>21</v>
      </c>
      <c r="P35" s="90"/>
      <c r="Q35" s="91">
        <v>29</v>
      </c>
      <c r="R35" s="92">
        <v>27</v>
      </c>
      <c r="S35" s="136">
        <f t="shared" si="1"/>
        <v>1325.25</v>
      </c>
    </row>
    <row r="36" spans="1:47" s="122" customFormat="1" ht="49.5" customHeight="1">
      <c r="A36" s="96"/>
      <c r="B36" s="76" t="s">
        <v>647</v>
      </c>
      <c r="C36" s="50" t="s">
        <v>648</v>
      </c>
      <c r="D36" s="51" t="s">
        <v>217</v>
      </c>
      <c r="E36" s="55">
        <v>0.63</v>
      </c>
      <c r="F36" s="96"/>
      <c r="G36" s="97"/>
      <c r="H36" s="79" t="s">
        <v>604</v>
      </c>
      <c r="I36" s="98"/>
      <c r="J36" s="136"/>
      <c r="K36" s="132"/>
      <c r="L36" s="39">
        <v>28</v>
      </c>
      <c r="M36" s="77" t="s">
        <v>649</v>
      </c>
      <c r="N36" s="62">
        <v>0.76</v>
      </c>
      <c r="O36" s="42">
        <v>20</v>
      </c>
      <c r="P36" s="90"/>
      <c r="Q36" s="91">
        <v>29</v>
      </c>
      <c r="R36" s="92">
        <v>13</v>
      </c>
      <c r="S36" s="136">
        <f t="shared" si="1"/>
        <v>1332.28</v>
      </c>
      <c r="T36" s="135"/>
      <c r="U36" s="135"/>
      <c r="V36" s="135"/>
      <c r="W36" s="135"/>
      <c r="X36" s="135"/>
      <c r="Y36" s="135"/>
      <c r="Z36" s="135"/>
      <c r="AA36" s="135"/>
      <c r="AB36" s="135"/>
      <c r="AC36" s="135"/>
      <c r="AD36" s="135"/>
      <c r="AE36" s="135"/>
      <c r="AF36" s="135"/>
      <c r="AG36" s="135"/>
      <c r="AH36" s="135"/>
      <c r="AI36" s="135"/>
      <c r="AJ36" s="135"/>
      <c r="AK36" s="135"/>
      <c r="AL36" s="135"/>
      <c r="AM36" s="135"/>
      <c r="AN36" s="135"/>
      <c r="AO36" s="135"/>
      <c r="AP36" s="135"/>
      <c r="AQ36" s="135"/>
      <c r="AR36" s="135"/>
      <c r="AS36" s="135"/>
      <c r="AT36" s="135"/>
      <c r="AU36" s="135"/>
    </row>
    <row r="37" spans="1:19" ht="49.5" customHeight="1">
      <c r="A37" s="96"/>
      <c r="B37" s="76" t="s">
        <v>589</v>
      </c>
      <c r="C37" s="50" t="s">
        <v>650</v>
      </c>
      <c r="D37" s="51" t="s">
        <v>611</v>
      </c>
      <c r="E37" s="62">
        <v>0.61</v>
      </c>
      <c r="F37" s="96"/>
      <c r="G37" s="97"/>
      <c r="H37" s="79" t="s">
        <v>604</v>
      </c>
      <c r="I37" s="98"/>
      <c r="J37" s="136"/>
      <c r="K37" s="132"/>
      <c r="L37" s="39"/>
      <c r="M37" s="77" t="s">
        <v>651</v>
      </c>
      <c r="N37" s="62">
        <v>0.67</v>
      </c>
      <c r="O37" s="42"/>
      <c r="P37" s="90"/>
      <c r="Q37" s="78" t="s">
        <v>652</v>
      </c>
      <c r="R37" s="92"/>
      <c r="S37" s="136"/>
    </row>
    <row r="38" spans="1:47" s="122" customFormat="1" ht="49.5" customHeight="1">
      <c r="A38" s="39"/>
      <c r="B38" s="77" t="s">
        <v>580</v>
      </c>
      <c r="C38" s="50" t="s">
        <v>653</v>
      </c>
      <c r="D38" s="50" t="s">
        <v>216</v>
      </c>
      <c r="E38" s="62">
        <v>0.78</v>
      </c>
      <c r="F38" s="39"/>
      <c r="G38" s="90"/>
      <c r="H38" s="78" t="s">
        <v>654</v>
      </c>
      <c r="I38" s="92"/>
      <c r="J38" s="136"/>
      <c r="K38" s="132"/>
      <c r="L38" s="39"/>
      <c r="M38" s="80" t="s">
        <v>593</v>
      </c>
      <c r="N38" s="62">
        <v>0.74</v>
      </c>
      <c r="O38" s="42"/>
      <c r="P38" s="90"/>
      <c r="Q38" s="78" t="s">
        <v>654</v>
      </c>
      <c r="R38" s="92"/>
      <c r="S38" s="136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</row>
    <row r="39" spans="1:47" s="122" customFormat="1" ht="49.5" customHeight="1">
      <c r="A39" s="96"/>
      <c r="B39" s="80" t="s">
        <v>655</v>
      </c>
      <c r="C39" s="52" t="s">
        <v>656</v>
      </c>
      <c r="D39" s="52" t="s">
        <v>215</v>
      </c>
      <c r="E39" s="62">
        <v>0.71</v>
      </c>
      <c r="F39" s="96"/>
      <c r="G39" s="97"/>
      <c r="H39" s="78" t="s">
        <v>657</v>
      </c>
      <c r="I39" s="98"/>
      <c r="J39" s="136"/>
      <c r="K39" s="132"/>
      <c r="L39" s="39"/>
      <c r="M39" s="80" t="s">
        <v>658</v>
      </c>
      <c r="N39" s="62">
        <v>0.71</v>
      </c>
      <c r="O39" s="42"/>
      <c r="P39" s="90"/>
      <c r="Q39" s="78" t="s">
        <v>657</v>
      </c>
      <c r="R39" s="92"/>
      <c r="S39" s="136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  <c r="AO39" s="135"/>
      <c r="AP39" s="135"/>
      <c r="AQ39" s="135"/>
      <c r="AR39" s="135"/>
      <c r="AS39" s="135"/>
      <c r="AT39" s="135"/>
      <c r="AU39" s="135"/>
    </row>
    <row r="40" spans="1:49" s="122" customFormat="1" ht="49.5" customHeight="1">
      <c r="A40" s="96"/>
      <c r="B40" s="77" t="s">
        <v>659</v>
      </c>
      <c r="C40" s="50" t="s">
        <v>585</v>
      </c>
      <c r="D40" s="50" t="s">
        <v>218</v>
      </c>
      <c r="E40" s="63">
        <v>0.71</v>
      </c>
      <c r="F40" s="96"/>
      <c r="G40" s="97"/>
      <c r="H40" s="78" t="s">
        <v>660</v>
      </c>
      <c r="I40" s="98"/>
      <c r="J40" s="136"/>
      <c r="K40" s="132"/>
      <c r="L40" s="39"/>
      <c r="M40" s="77" t="s">
        <v>661</v>
      </c>
      <c r="N40" s="63">
        <v>0.71</v>
      </c>
      <c r="O40" s="42"/>
      <c r="P40" s="90"/>
      <c r="Q40" s="78" t="s">
        <v>660</v>
      </c>
      <c r="R40" s="92"/>
      <c r="S40" s="136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</row>
    <row r="41" spans="1:47" s="122" customFormat="1" ht="49.5" customHeight="1">
      <c r="A41" s="39"/>
      <c r="B41" s="77" t="s">
        <v>662</v>
      </c>
      <c r="C41" s="50" t="s">
        <v>663</v>
      </c>
      <c r="D41" s="50" t="s">
        <v>218</v>
      </c>
      <c r="E41" s="62">
        <v>0.7</v>
      </c>
      <c r="F41" s="96"/>
      <c r="G41" s="97"/>
      <c r="H41" s="78" t="s">
        <v>660</v>
      </c>
      <c r="I41" s="98"/>
      <c r="J41" s="136"/>
      <c r="K41" s="132"/>
      <c r="L41" s="39"/>
      <c r="M41" s="77" t="s">
        <v>662</v>
      </c>
      <c r="N41" s="62">
        <v>0.7</v>
      </c>
      <c r="O41" s="42"/>
      <c r="P41" s="90"/>
      <c r="Q41" s="78" t="s">
        <v>660</v>
      </c>
      <c r="R41" s="92"/>
      <c r="S41" s="136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</row>
    <row r="42" spans="1:19" ht="49.5" customHeight="1">
      <c r="A42" s="101"/>
      <c r="B42" s="77" t="s">
        <v>664</v>
      </c>
      <c r="C42" s="50" t="s">
        <v>665</v>
      </c>
      <c r="D42" s="50" t="s">
        <v>666</v>
      </c>
      <c r="E42" s="62">
        <v>0.64</v>
      </c>
      <c r="F42" s="101"/>
      <c r="G42" s="102"/>
      <c r="H42" s="78" t="s">
        <v>660</v>
      </c>
      <c r="I42" s="103"/>
      <c r="J42" s="136"/>
      <c r="K42" s="132"/>
      <c r="L42" s="140"/>
      <c r="M42" s="77" t="s">
        <v>664</v>
      </c>
      <c r="N42" s="62">
        <v>0.64</v>
      </c>
      <c r="O42" s="105"/>
      <c r="P42" s="106"/>
      <c r="Q42" s="78" t="s">
        <v>660</v>
      </c>
      <c r="R42" s="107"/>
      <c r="S42" s="136"/>
    </row>
    <row r="43" spans="1:19" ht="49.5" customHeight="1">
      <c r="A43" s="96"/>
      <c r="B43" s="77" t="s">
        <v>667</v>
      </c>
      <c r="C43" s="50" t="s">
        <v>668</v>
      </c>
      <c r="D43" s="50" t="s">
        <v>216</v>
      </c>
      <c r="E43" s="63">
        <v>0.6</v>
      </c>
      <c r="F43" s="96"/>
      <c r="G43" s="97"/>
      <c r="H43" s="78" t="s">
        <v>654</v>
      </c>
      <c r="I43" s="98"/>
      <c r="J43" s="136"/>
      <c r="K43" s="132"/>
      <c r="L43" s="39"/>
      <c r="M43" s="77" t="s">
        <v>669</v>
      </c>
      <c r="N43" s="63">
        <v>0.6</v>
      </c>
      <c r="O43" s="42"/>
      <c r="P43" s="90"/>
      <c r="Q43" s="78" t="s">
        <v>654</v>
      </c>
      <c r="R43" s="92"/>
      <c r="S43" s="136"/>
    </row>
    <row r="44" spans="1:49" s="122" customFormat="1" ht="49.5" customHeight="1">
      <c r="A44" s="96"/>
      <c r="B44" s="64" t="s">
        <v>670</v>
      </c>
      <c r="C44" s="50" t="s">
        <v>671</v>
      </c>
      <c r="D44" s="51" t="s">
        <v>218</v>
      </c>
      <c r="E44" s="55">
        <v>0.57</v>
      </c>
      <c r="F44" s="96"/>
      <c r="G44" s="97"/>
      <c r="H44" s="78" t="s">
        <v>660</v>
      </c>
      <c r="I44" s="98"/>
      <c r="J44" s="136"/>
      <c r="K44" s="132"/>
      <c r="L44" s="39"/>
      <c r="M44" s="77" t="s">
        <v>672</v>
      </c>
      <c r="N44" s="63">
        <v>0.57</v>
      </c>
      <c r="O44" s="42"/>
      <c r="P44" s="90"/>
      <c r="Q44" s="78" t="s">
        <v>660</v>
      </c>
      <c r="R44" s="92"/>
      <c r="S44" s="136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</row>
    <row r="45" spans="1:47" s="122" customFormat="1" ht="49.5" customHeight="1" thickBot="1">
      <c r="A45" s="141"/>
      <c r="B45" s="142" t="s">
        <v>673</v>
      </c>
      <c r="C45" s="143" t="s">
        <v>674</v>
      </c>
      <c r="D45" s="144" t="s">
        <v>215</v>
      </c>
      <c r="E45" s="145">
        <v>0.65</v>
      </c>
      <c r="F45" s="141"/>
      <c r="G45" s="146"/>
      <c r="H45" s="147" t="s">
        <v>675</v>
      </c>
      <c r="I45" s="148"/>
      <c r="J45" s="149"/>
      <c r="K45" s="132"/>
      <c r="L45" s="150"/>
      <c r="M45" s="151" t="s">
        <v>676</v>
      </c>
      <c r="N45" s="152">
        <v>0.65</v>
      </c>
      <c r="O45" s="153"/>
      <c r="P45" s="154"/>
      <c r="Q45" s="155" t="s">
        <v>520</v>
      </c>
      <c r="R45" s="156"/>
      <c r="S45" s="149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35"/>
      <c r="AP45" s="135"/>
      <c r="AQ45" s="135"/>
      <c r="AR45" s="135"/>
      <c r="AS45" s="135"/>
      <c r="AT45" s="135"/>
      <c r="AU45" s="135"/>
    </row>
    <row r="75" ht="34.5" customHeight="1"/>
  </sheetData>
  <mergeCells count="24">
    <mergeCell ref="C2:S2"/>
    <mergeCell ref="N7:N8"/>
    <mergeCell ref="M7:M8"/>
    <mergeCell ref="A6:J6"/>
    <mergeCell ref="F7:F8"/>
    <mergeCell ref="B3:B4"/>
    <mergeCell ref="B7:B8"/>
    <mergeCell ref="C7:C8"/>
    <mergeCell ref="E7:E8"/>
    <mergeCell ref="D7:D8"/>
    <mergeCell ref="C3:N4"/>
    <mergeCell ref="O4:S4"/>
    <mergeCell ref="O5:S5"/>
    <mergeCell ref="O3:S3"/>
    <mergeCell ref="G7:G8"/>
    <mergeCell ref="H7:H8"/>
    <mergeCell ref="I7:I8"/>
    <mergeCell ref="J7:J8"/>
    <mergeCell ref="L6:S6"/>
    <mergeCell ref="O7:O8"/>
    <mergeCell ref="P7:P8"/>
    <mergeCell ref="Q7:Q8"/>
    <mergeCell ref="R7:R8"/>
    <mergeCell ref="S7:S8"/>
  </mergeCells>
  <printOptions horizontalCentered="1" verticalCentered="1"/>
  <pageMargins left="0.1968503937007874" right="0" top="0" bottom="0" header="0" footer="0"/>
  <pageSetup fitToHeight="10" orientation="portrait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U56"/>
  <sheetViews>
    <sheetView view="pageBreakPreview" zoomScale="50" zoomScaleNormal="75" zoomScaleSheetLayoutView="50" workbookViewId="0" topLeftCell="A1">
      <selection activeCell="A2" sqref="A2"/>
    </sheetView>
  </sheetViews>
  <sheetFormatPr defaultColWidth="9.00390625" defaultRowHeight="13.5"/>
  <cols>
    <col min="1" max="1" width="10.875" style="1" customWidth="1"/>
    <col min="2" max="2" width="36.75390625" style="1" customWidth="1"/>
    <col min="3" max="3" width="17.875" style="1" customWidth="1"/>
    <col min="4" max="4" width="18.125" style="1" customWidth="1"/>
    <col min="5" max="5" width="17.875" style="1" customWidth="1"/>
    <col min="6" max="6" width="12.125" style="1" customWidth="1"/>
    <col min="7" max="7" width="11.125" style="1" customWidth="1"/>
    <col min="8" max="8" width="11.375" style="1" customWidth="1"/>
    <col min="9" max="9" width="11.625" style="1" customWidth="1"/>
    <col min="10" max="10" width="22.625" style="1" customWidth="1"/>
    <col min="11" max="11" width="24.125" style="1" customWidth="1"/>
    <col min="12" max="12" width="14.875" style="1" customWidth="1"/>
    <col min="13" max="13" width="13.125" style="1" customWidth="1"/>
    <col min="14" max="14" width="11.625" style="1" customWidth="1"/>
    <col min="15" max="16384" width="9.00390625" style="1" customWidth="1"/>
  </cols>
  <sheetData>
    <row r="1" ht="7.5" customHeight="1"/>
    <row r="2" spans="1:14" ht="27" customHeight="1">
      <c r="A2" s="37"/>
      <c r="B2" s="44"/>
      <c r="C2" s="1208" t="s">
        <v>708</v>
      </c>
      <c r="D2" s="1208"/>
      <c r="E2" s="1208"/>
      <c r="F2" s="1208"/>
      <c r="G2" s="1208"/>
      <c r="H2" s="1208"/>
      <c r="I2" s="1208"/>
      <c r="J2" s="1208"/>
      <c r="K2" s="164"/>
      <c r="L2" s="164"/>
      <c r="M2" s="37"/>
      <c r="N2" s="37"/>
    </row>
    <row r="3" spans="1:14" ht="26.25" customHeight="1">
      <c r="A3" s="67"/>
      <c r="B3" s="1215" t="s">
        <v>556</v>
      </c>
      <c r="C3" s="1227" t="s">
        <v>709</v>
      </c>
      <c r="D3" s="1227"/>
      <c r="E3" s="1227"/>
      <c r="F3" s="1227"/>
      <c r="G3" s="1227"/>
      <c r="H3" s="1227"/>
      <c r="I3" s="1227"/>
      <c r="J3" s="1227"/>
      <c r="K3" s="1223" t="s">
        <v>677</v>
      </c>
      <c r="L3" s="1223"/>
      <c r="M3" s="1223"/>
      <c r="N3" s="1223"/>
    </row>
    <row r="4" spans="1:14" s="166" customFormat="1" ht="32.25" customHeight="1">
      <c r="A4" s="67"/>
      <c r="B4" s="1215"/>
      <c r="C4" s="1227"/>
      <c r="D4" s="1227"/>
      <c r="E4" s="1227"/>
      <c r="F4" s="1227"/>
      <c r="G4" s="1227"/>
      <c r="H4" s="1227"/>
      <c r="I4" s="1227"/>
      <c r="J4" s="1227"/>
      <c r="K4" s="1223" t="s">
        <v>710</v>
      </c>
      <c r="L4" s="1223"/>
      <c r="M4" s="1223"/>
      <c r="N4" s="1223"/>
    </row>
    <row r="5" spans="1:14" s="166" customFormat="1" ht="23.25" customHeight="1">
      <c r="A5" s="167" t="s">
        <v>711</v>
      </c>
      <c r="B5" s="167"/>
      <c r="C5" s="1208" t="s">
        <v>712</v>
      </c>
      <c r="D5" s="1208"/>
      <c r="E5" s="1208"/>
      <c r="F5" s="1208"/>
      <c r="G5" s="1208"/>
      <c r="H5" s="1208"/>
      <c r="I5" s="1208"/>
      <c r="J5" s="1208"/>
      <c r="K5" s="1223"/>
      <c r="L5" s="1223"/>
      <c r="M5" s="1223"/>
      <c r="N5" s="1223"/>
    </row>
    <row r="6" spans="1:14" s="166" customFormat="1" ht="37.5" customHeight="1" thickBot="1">
      <c r="A6" s="168"/>
      <c r="B6" s="168"/>
      <c r="C6" s="1224" t="s">
        <v>678</v>
      </c>
      <c r="D6" s="1224"/>
      <c r="E6" s="1224"/>
      <c r="F6" s="1224"/>
      <c r="G6" s="1224"/>
      <c r="H6" s="1224"/>
      <c r="I6" s="1224"/>
      <c r="J6" s="1224"/>
      <c r="K6" s="1224" t="s">
        <v>679</v>
      </c>
      <c r="L6" s="1224"/>
      <c r="M6" s="1224"/>
      <c r="N6" s="1224"/>
    </row>
    <row r="7" spans="1:14" s="166" customFormat="1" ht="39.75" customHeight="1">
      <c r="A7" s="169" t="s">
        <v>485</v>
      </c>
      <c r="B7" s="1204" t="s">
        <v>492</v>
      </c>
      <c r="C7" s="1204" t="s">
        <v>493</v>
      </c>
      <c r="D7" s="1204" t="s">
        <v>562</v>
      </c>
      <c r="E7" s="1206" t="s">
        <v>563</v>
      </c>
      <c r="F7" s="1211" t="s">
        <v>466</v>
      </c>
      <c r="G7" s="1197" t="s">
        <v>680</v>
      </c>
      <c r="H7" s="1197"/>
      <c r="I7" s="1197"/>
      <c r="J7" s="1197" t="s">
        <v>491</v>
      </c>
      <c r="K7" s="170" t="s">
        <v>713</v>
      </c>
      <c r="L7" s="1209" t="s">
        <v>207</v>
      </c>
      <c r="M7" s="1225" t="s">
        <v>681</v>
      </c>
      <c r="N7" s="1226"/>
    </row>
    <row r="8" spans="1:14" s="166" customFormat="1" ht="38.25" customHeight="1" thickBot="1">
      <c r="A8" s="171" t="s">
        <v>468</v>
      </c>
      <c r="B8" s="1219"/>
      <c r="C8" s="1205"/>
      <c r="D8" s="1205"/>
      <c r="E8" s="1207"/>
      <c r="F8" s="1212"/>
      <c r="G8" s="173" t="s">
        <v>488</v>
      </c>
      <c r="H8" s="174" t="s">
        <v>489</v>
      </c>
      <c r="I8" s="175" t="s">
        <v>490</v>
      </c>
      <c r="J8" s="1198"/>
      <c r="K8" s="177" t="s">
        <v>468</v>
      </c>
      <c r="L8" s="1210"/>
      <c r="M8" s="179" t="s">
        <v>207</v>
      </c>
      <c r="N8" s="178" t="s">
        <v>468</v>
      </c>
    </row>
    <row r="9" spans="1:45" s="166" customFormat="1" ht="39" customHeight="1">
      <c r="A9" s="180">
        <v>1</v>
      </c>
      <c r="B9" s="181" t="s">
        <v>714</v>
      </c>
      <c r="C9" s="182" t="s">
        <v>715</v>
      </c>
      <c r="D9" s="183" t="s">
        <v>215</v>
      </c>
      <c r="E9" s="184">
        <v>0.64</v>
      </c>
      <c r="F9" s="185">
        <v>14</v>
      </c>
      <c r="G9" s="186">
        <v>3</v>
      </c>
      <c r="H9" s="187">
        <v>14</v>
      </c>
      <c r="I9" s="188">
        <v>23</v>
      </c>
      <c r="J9" s="189">
        <f aca="true" t="shared" si="0" ref="J9:J40">(G9*3600+H9*60+I9)*E9</f>
        <v>7464.32</v>
      </c>
      <c r="K9" s="190" t="s">
        <v>716</v>
      </c>
      <c r="L9" s="191">
        <v>100</v>
      </c>
      <c r="M9" s="192">
        <v>100</v>
      </c>
      <c r="N9" s="193">
        <v>31</v>
      </c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45" s="166" customFormat="1" ht="39" customHeight="1">
      <c r="A10" s="195">
        <v>2</v>
      </c>
      <c r="B10" s="196" t="s">
        <v>717</v>
      </c>
      <c r="C10" s="46" t="s">
        <v>718</v>
      </c>
      <c r="D10" s="197" t="s">
        <v>215</v>
      </c>
      <c r="E10" s="198">
        <v>0.65</v>
      </c>
      <c r="F10" s="199">
        <v>12</v>
      </c>
      <c r="G10" s="200">
        <v>3</v>
      </c>
      <c r="H10" s="201">
        <v>13</v>
      </c>
      <c r="I10" s="202">
        <v>13</v>
      </c>
      <c r="J10" s="204">
        <f t="shared" si="0"/>
        <v>7535.45</v>
      </c>
      <c r="K10" s="205" t="s">
        <v>719</v>
      </c>
      <c r="L10" s="206">
        <v>99</v>
      </c>
      <c r="M10" s="207">
        <v>274</v>
      </c>
      <c r="N10" s="208">
        <v>3</v>
      </c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</row>
    <row r="11" spans="1:47" s="166" customFormat="1" ht="39" customHeight="1">
      <c r="A11" s="195">
        <v>3</v>
      </c>
      <c r="B11" s="209" t="s">
        <v>720</v>
      </c>
      <c r="C11" s="36" t="s">
        <v>721</v>
      </c>
      <c r="D11" s="197" t="s">
        <v>603</v>
      </c>
      <c r="E11" s="198">
        <v>0.64</v>
      </c>
      <c r="F11" s="199">
        <v>17</v>
      </c>
      <c r="G11" s="200">
        <v>3</v>
      </c>
      <c r="H11" s="201">
        <v>17</v>
      </c>
      <c r="I11" s="202">
        <v>9</v>
      </c>
      <c r="J11" s="204">
        <f t="shared" si="0"/>
        <v>7570.56</v>
      </c>
      <c r="K11" s="210" t="s">
        <v>722</v>
      </c>
      <c r="L11" s="206">
        <v>98</v>
      </c>
      <c r="M11" s="207" t="s">
        <v>723</v>
      </c>
      <c r="N11" s="208" t="s">
        <v>723</v>
      </c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</row>
    <row r="12" spans="1:14" ht="39" customHeight="1">
      <c r="A12" s="195">
        <v>4</v>
      </c>
      <c r="B12" s="209" t="s">
        <v>724</v>
      </c>
      <c r="C12" s="36" t="s">
        <v>725</v>
      </c>
      <c r="D12" s="197" t="s">
        <v>215</v>
      </c>
      <c r="E12" s="198">
        <v>0.58</v>
      </c>
      <c r="F12" s="199">
        <v>32</v>
      </c>
      <c r="G12" s="200">
        <v>3</v>
      </c>
      <c r="H12" s="201">
        <v>41</v>
      </c>
      <c r="I12" s="202">
        <v>0</v>
      </c>
      <c r="J12" s="204">
        <f t="shared" si="0"/>
        <v>7690.799999999999</v>
      </c>
      <c r="K12" s="210" t="s">
        <v>726</v>
      </c>
      <c r="L12" s="206">
        <v>97</v>
      </c>
      <c r="M12" s="207">
        <v>97</v>
      </c>
      <c r="N12" s="208">
        <v>32</v>
      </c>
    </row>
    <row r="13" spans="1:43" s="166" customFormat="1" ht="39" customHeight="1">
      <c r="A13" s="195">
        <v>5</v>
      </c>
      <c r="B13" s="196" t="s">
        <v>586</v>
      </c>
      <c r="C13" s="46" t="s">
        <v>650</v>
      </c>
      <c r="D13" s="211" t="s">
        <v>217</v>
      </c>
      <c r="E13" s="212">
        <v>0.63</v>
      </c>
      <c r="F13" s="199">
        <v>23</v>
      </c>
      <c r="G13" s="200">
        <v>3</v>
      </c>
      <c r="H13" s="201">
        <v>23</v>
      </c>
      <c r="I13" s="202">
        <v>35</v>
      </c>
      <c r="J13" s="204">
        <f t="shared" si="0"/>
        <v>7695.45</v>
      </c>
      <c r="K13" s="213" t="s">
        <v>727</v>
      </c>
      <c r="L13" s="206">
        <v>96</v>
      </c>
      <c r="M13" s="207">
        <v>277</v>
      </c>
      <c r="N13" s="208">
        <v>2</v>
      </c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</row>
    <row r="14" spans="1:43" s="166" customFormat="1" ht="39" customHeight="1">
      <c r="A14" s="195">
        <v>6</v>
      </c>
      <c r="B14" s="196" t="s">
        <v>631</v>
      </c>
      <c r="C14" s="46" t="s">
        <v>728</v>
      </c>
      <c r="D14" s="197" t="s">
        <v>603</v>
      </c>
      <c r="E14" s="212">
        <v>0.67</v>
      </c>
      <c r="F14" s="199">
        <v>10</v>
      </c>
      <c r="G14" s="200">
        <v>3</v>
      </c>
      <c r="H14" s="201">
        <v>12</v>
      </c>
      <c r="I14" s="202">
        <v>54</v>
      </c>
      <c r="J14" s="204">
        <f t="shared" si="0"/>
        <v>7754.580000000001</v>
      </c>
      <c r="K14" s="205" t="s">
        <v>729</v>
      </c>
      <c r="L14" s="206">
        <v>95</v>
      </c>
      <c r="M14" s="207">
        <v>261</v>
      </c>
      <c r="N14" s="208">
        <v>11</v>
      </c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</row>
    <row r="15" spans="1:43" s="166" customFormat="1" ht="39" customHeight="1">
      <c r="A15" s="195">
        <v>7</v>
      </c>
      <c r="B15" s="196" t="s">
        <v>730</v>
      </c>
      <c r="C15" s="46" t="s">
        <v>731</v>
      </c>
      <c r="D15" s="211" t="s">
        <v>215</v>
      </c>
      <c r="E15" s="198">
        <v>0.65</v>
      </c>
      <c r="F15" s="199">
        <v>20</v>
      </c>
      <c r="G15" s="200">
        <v>3</v>
      </c>
      <c r="H15" s="201">
        <v>20</v>
      </c>
      <c r="I15" s="202">
        <v>1</v>
      </c>
      <c r="J15" s="204">
        <f t="shared" si="0"/>
        <v>7800.650000000001</v>
      </c>
      <c r="K15" s="205" t="s">
        <v>732</v>
      </c>
      <c r="L15" s="206">
        <v>94</v>
      </c>
      <c r="M15" s="207">
        <v>268</v>
      </c>
      <c r="N15" s="208">
        <v>7</v>
      </c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</row>
    <row r="16" spans="1:45" s="166" customFormat="1" ht="39" customHeight="1">
      <c r="A16" s="195">
        <v>8</v>
      </c>
      <c r="B16" s="196" t="s">
        <v>587</v>
      </c>
      <c r="C16" s="46" t="s">
        <v>588</v>
      </c>
      <c r="D16" s="211" t="s">
        <v>215</v>
      </c>
      <c r="E16" s="212">
        <v>0.69</v>
      </c>
      <c r="F16" s="199">
        <v>7</v>
      </c>
      <c r="G16" s="200">
        <v>3</v>
      </c>
      <c r="H16" s="201">
        <v>9</v>
      </c>
      <c r="I16" s="202">
        <v>43</v>
      </c>
      <c r="J16" s="204">
        <f t="shared" si="0"/>
        <v>7854.2699999999995</v>
      </c>
      <c r="K16" s="214" t="s">
        <v>733</v>
      </c>
      <c r="L16" s="206">
        <v>93</v>
      </c>
      <c r="M16" s="207">
        <v>273</v>
      </c>
      <c r="N16" s="208">
        <v>4</v>
      </c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</row>
    <row r="17" spans="1:14" ht="39" customHeight="1">
      <c r="A17" s="195">
        <v>9</v>
      </c>
      <c r="B17" s="196" t="s">
        <v>589</v>
      </c>
      <c r="C17" s="46" t="s">
        <v>650</v>
      </c>
      <c r="D17" s="211" t="s">
        <v>611</v>
      </c>
      <c r="E17" s="198">
        <v>0.61</v>
      </c>
      <c r="F17" s="199">
        <v>30</v>
      </c>
      <c r="G17" s="200">
        <v>3</v>
      </c>
      <c r="H17" s="201">
        <v>36</v>
      </c>
      <c r="I17" s="202">
        <v>0</v>
      </c>
      <c r="J17" s="204">
        <f t="shared" si="0"/>
        <v>7905.599999999999</v>
      </c>
      <c r="K17" s="213" t="s">
        <v>734</v>
      </c>
      <c r="L17" s="206">
        <v>92</v>
      </c>
      <c r="M17" s="207">
        <v>272</v>
      </c>
      <c r="N17" s="208">
        <v>5</v>
      </c>
    </row>
    <row r="18" spans="1:45" s="166" customFormat="1" ht="39" customHeight="1">
      <c r="A18" s="195">
        <v>10</v>
      </c>
      <c r="B18" s="196" t="s">
        <v>735</v>
      </c>
      <c r="C18" s="46" t="s">
        <v>736</v>
      </c>
      <c r="D18" s="211" t="s">
        <v>215</v>
      </c>
      <c r="E18" s="198">
        <v>0.74</v>
      </c>
      <c r="F18" s="199">
        <v>3</v>
      </c>
      <c r="G18" s="200">
        <v>2</v>
      </c>
      <c r="H18" s="201">
        <v>58</v>
      </c>
      <c r="I18" s="202">
        <v>53</v>
      </c>
      <c r="J18" s="204">
        <f t="shared" si="0"/>
        <v>7942.42</v>
      </c>
      <c r="K18" s="205" t="s">
        <v>737</v>
      </c>
      <c r="L18" s="206">
        <v>91</v>
      </c>
      <c r="M18" s="207">
        <v>279</v>
      </c>
      <c r="N18" s="208">
        <v>1</v>
      </c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</row>
    <row r="19" spans="1:14" ht="39" customHeight="1">
      <c r="A19" s="195">
        <v>11</v>
      </c>
      <c r="B19" s="196" t="s">
        <v>738</v>
      </c>
      <c r="C19" s="46" t="s">
        <v>633</v>
      </c>
      <c r="D19" s="197" t="s">
        <v>218</v>
      </c>
      <c r="E19" s="198">
        <v>0.67</v>
      </c>
      <c r="F19" s="199">
        <v>19</v>
      </c>
      <c r="G19" s="200">
        <v>3</v>
      </c>
      <c r="H19" s="201">
        <v>19</v>
      </c>
      <c r="I19" s="202">
        <v>24</v>
      </c>
      <c r="J19" s="204">
        <f t="shared" si="0"/>
        <v>8015.88</v>
      </c>
      <c r="K19" s="214" t="s">
        <v>739</v>
      </c>
      <c r="L19" s="206">
        <v>90</v>
      </c>
      <c r="M19" s="207">
        <v>258</v>
      </c>
      <c r="N19" s="208">
        <v>15</v>
      </c>
    </row>
    <row r="20" spans="1:14" ht="39" customHeight="1">
      <c r="A20" s="195">
        <v>12</v>
      </c>
      <c r="B20" s="196" t="s">
        <v>740</v>
      </c>
      <c r="C20" s="36" t="s">
        <v>626</v>
      </c>
      <c r="D20" s="197" t="s">
        <v>623</v>
      </c>
      <c r="E20" s="212">
        <v>0.66</v>
      </c>
      <c r="F20" s="199">
        <v>22</v>
      </c>
      <c r="G20" s="200">
        <v>3</v>
      </c>
      <c r="H20" s="201">
        <v>22</v>
      </c>
      <c r="I20" s="202">
        <v>28</v>
      </c>
      <c r="J20" s="204">
        <f t="shared" si="0"/>
        <v>8017.68</v>
      </c>
      <c r="K20" s="214" t="s">
        <v>741</v>
      </c>
      <c r="L20" s="206">
        <v>89</v>
      </c>
      <c r="M20" s="207">
        <v>89</v>
      </c>
      <c r="N20" s="208">
        <v>34</v>
      </c>
    </row>
    <row r="21" spans="1:14" ht="39" customHeight="1">
      <c r="A21" s="195">
        <v>13</v>
      </c>
      <c r="B21" s="209" t="s">
        <v>742</v>
      </c>
      <c r="C21" s="47" t="s">
        <v>743</v>
      </c>
      <c r="D21" s="197" t="s">
        <v>215</v>
      </c>
      <c r="E21" s="198">
        <v>0.74</v>
      </c>
      <c r="F21" s="199">
        <v>5</v>
      </c>
      <c r="G21" s="200">
        <v>3</v>
      </c>
      <c r="H21" s="201">
        <v>1</v>
      </c>
      <c r="I21" s="202">
        <v>0</v>
      </c>
      <c r="J21" s="204">
        <f t="shared" si="0"/>
        <v>8036.4</v>
      </c>
      <c r="K21" s="205" t="s">
        <v>744</v>
      </c>
      <c r="L21" s="206">
        <v>88</v>
      </c>
      <c r="M21" s="207">
        <v>179</v>
      </c>
      <c r="N21" s="208">
        <v>27</v>
      </c>
    </row>
    <row r="22" spans="1:45" s="166" customFormat="1" ht="39" customHeight="1">
      <c r="A22" s="195">
        <v>14</v>
      </c>
      <c r="B22" s="215" t="s">
        <v>745</v>
      </c>
      <c r="C22" s="36" t="s">
        <v>746</v>
      </c>
      <c r="D22" s="211" t="s">
        <v>220</v>
      </c>
      <c r="E22" s="212">
        <v>0.63</v>
      </c>
      <c r="F22" s="199">
        <v>28</v>
      </c>
      <c r="G22" s="200">
        <v>3</v>
      </c>
      <c r="H22" s="201">
        <v>33</v>
      </c>
      <c r="I22" s="202">
        <v>32</v>
      </c>
      <c r="J22" s="204">
        <f t="shared" si="0"/>
        <v>8071.56</v>
      </c>
      <c r="K22" s="213" t="s">
        <v>747</v>
      </c>
      <c r="L22" s="206">
        <v>87</v>
      </c>
      <c r="M22" s="207" t="s">
        <v>682</v>
      </c>
      <c r="N22" s="208" t="s">
        <v>682</v>
      </c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</row>
    <row r="23" spans="1:43" s="166" customFormat="1" ht="39" customHeight="1">
      <c r="A23" s="195">
        <v>15</v>
      </c>
      <c r="B23" s="196" t="s">
        <v>748</v>
      </c>
      <c r="C23" s="46" t="s">
        <v>637</v>
      </c>
      <c r="D23" s="197" t="s">
        <v>216</v>
      </c>
      <c r="E23" s="198">
        <v>0.67</v>
      </c>
      <c r="F23" s="199">
        <v>21</v>
      </c>
      <c r="G23" s="200">
        <v>3</v>
      </c>
      <c r="H23" s="201">
        <v>21</v>
      </c>
      <c r="I23" s="202">
        <v>2</v>
      </c>
      <c r="J23" s="204">
        <f t="shared" si="0"/>
        <v>8081.540000000001</v>
      </c>
      <c r="K23" s="214" t="s">
        <v>749</v>
      </c>
      <c r="L23" s="206">
        <v>86</v>
      </c>
      <c r="M23" s="207">
        <v>245</v>
      </c>
      <c r="N23" s="208">
        <v>21</v>
      </c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</row>
    <row r="24" spans="1:45" s="166" customFormat="1" ht="39" customHeight="1">
      <c r="A24" s="195">
        <v>16</v>
      </c>
      <c r="B24" s="196" t="s">
        <v>750</v>
      </c>
      <c r="C24" s="46" t="s">
        <v>751</v>
      </c>
      <c r="D24" s="197" t="s">
        <v>752</v>
      </c>
      <c r="E24" s="198">
        <v>0.76</v>
      </c>
      <c r="F24" s="199">
        <v>1</v>
      </c>
      <c r="G24" s="200">
        <v>2</v>
      </c>
      <c r="H24" s="201">
        <v>57</v>
      </c>
      <c r="I24" s="202">
        <v>50</v>
      </c>
      <c r="J24" s="204">
        <f t="shared" si="0"/>
        <v>8109.2</v>
      </c>
      <c r="K24" s="205" t="s">
        <v>753</v>
      </c>
      <c r="L24" s="206">
        <v>85</v>
      </c>
      <c r="M24" s="207">
        <v>272</v>
      </c>
      <c r="N24" s="208">
        <v>6</v>
      </c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</row>
    <row r="25" spans="1:45" s="166" customFormat="1" ht="39" customHeight="1">
      <c r="A25" s="195">
        <v>17</v>
      </c>
      <c r="B25" s="196" t="s">
        <v>597</v>
      </c>
      <c r="C25" s="46" t="s">
        <v>754</v>
      </c>
      <c r="D25" s="197" t="s">
        <v>216</v>
      </c>
      <c r="E25" s="198">
        <v>0.76</v>
      </c>
      <c r="F25" s="199">
        <v>2</v>
      </c>
      <c r="G25" s="200">
        <v>2</v>
      </c>
      <c r="H25" s="201">
        <v>57</v>
      </c>
      <c r="I25" s="202">
        <v>52</v>
      </c>
      <c r="J25" s="204">
        <f t="shared" si="0"/>
        <v>8110.72</v>
      </c>
      <c r="K25" s="214" t="s">
        <v>755</v>
      </c>
      <c r="L25" s="206">
        <v>84</v>
      </c>
      <c r="M25" s="207">
        <v>262</v>
      </c>
      <c r="N25" s="208">
        <v>10</v>
      </c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</row>
    <row r="26" spans="1:14" ht="39" customHeight="1">
      <c r="A26" s="195">
        <v>18</v>
      </c>
      <c r="B26" s="196" t="s">
        <v>756</v>
      </c>
      <c r="C26" s="36" t="s">
        <v>757</v>
      </c>
      <c r="D26" s="197" t="s">
        <v>216</v>
      </c>
      <c r="E26" s="212">
        <v>0.64</v>
      </c>
      <c r="F26" s="199">
        <v>26</v>
      </c>
      <c r="G26" s="200">
        <v>3</v>
      </c>
      <c r="H26" s="201">
        <v>32</v>
      </c>
      <c r="I26" s="202">
        <v>23</v>
      </c>
      <c r="J26" s="204">
        <f t="shared" si="0"/>
        <v>8155.52</v>
      </c>
      <c r="K26" s="213" t="s">
        <v>758</v>
      </c>
      <c r="L26" s="206">
        <v>83</v>
      </c>
      <c r="M26" s="207">
        <v>83</v>
      </c>
      <c r="N26" s="208">
        <v>35</v>
      </c>
    </row>
    <row r="27" spans="1:47" s="166" customFormat="1" ht="39" customHeight="1">
      <c r="A27" s="195">
        <v>19</v>
      </c>
      <c r="B27" s="196" t="s">
        <v>628</v>
      </c>
      <c r="C27" s="46" t="s">
        <v>759</v>
      </c>
      <c r="D27" s="197" t="s">
        <v>216</v>
      </c>
      <c r="E27" s="198">
        <v>0.64</v>
      </c>
      <c r="F27" s="199">
        <v>27</v>
      </c>
      <c r="G27" s="200">
        <v>3</v>
      </c>
      <c r="H27" s="201">
        <v>33</v>
      </c>
      <c r="I27" s="202">
        <v>7</v>
      </c>
      <c r="J27" s="204">
        <f t="shared" si="0"/>
        <v>8183.68</v>
      </c>
      <c r="K27" s="213" t="s">
        <v>760</v>
      </c>
      <c r="L27" s="206">
        <v>82</v>
      </c>
      <c r="M27" s="207">
        <v>249</v>
      </c>
      <c r="N27" s="208">
        <v>20</v>
      </c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</row>
    <row r="28" spans="1:45" s="166" customFormat="1" ht="39" customHeight="1">
      <c r="A28" s="195">
        <v>20</v>
      </c>
      <c r="B28" s="196" t="s">
        <v>761</v>
      </c>
      <c r="C28" s="46" t="s">
        <v>762</v>
      </c>
      <c r="D28" s="211" t="s">
        <v>220</v>
      </c>
      <c r="E28" s="198">
        <v>0.64</v>
      </c>
      <c r="F28" s="199">
        <v>29</v>
      </c>
      <c r="G28" s="200">
        <v>3</v>
      </c>
      <c r="H28" s="201">
        <v>33</v>
      </c>
      <c r="I28" s="202">
        <v>59</v>
      </c>
      <c r="J28" s="204">
        <f t="shared" si="0"/>
        <v>8216.960000000001</v>
      </c>
      <c r="K28" s="213" t="s">
        <v>763</v>
      </c>
      <c r="L28" s="206">
        <v>81</v>
      </c>
      <c r="M28" s="207">
        <v>263</v>
      </c>
      <c r="N28" s="208">
        <v>9</v>
      </c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</row>
    <row r="29" spans="1:45" s="166" customFormat="1" ht="39" customHeight="1">
      <c r="A29" s="195">
        <v>21</v>
      </c>
      <c r="B29" s="196" t="s">
        <v>469</v>
      </c>
      <c r="C29" s="46" t="s">
        <v>637</v>
      </c>
      <c r="D29" s="211" t="s">
        <v>638</v>
      </c>
      <c r="E29" s="198">
        <v>0.64</v>
      </c>
      <c r="F29" s="199">
        <v>31</v>
      </c>
      <c r="G29" s="200">
        <v>3</v>
      </c>
      <c r="H29" s="201">
        <v>38</v>
      </c>
      <c r="I29" s="202">
        <v>53</v>
      </c>
      <c r="J29" s="204">
        <f t="shared" si="0"/>
        <v>8405.12</v>
      </c>
      <c r="K29" s="213" t="s">
        <v>764</v>
      </c>
      <c r="L29" s="206">
        <v>80</v>
      </c>
      <c r="M29" s="207">
        <v>251</v>
      </c>
      <c r="N29" s="208">
        <v>18</v>
      </c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</row>
    <row r="30" spans="1:45" s="166" customFormat="1" ht="39" customHeight="1">
      <c r="A30" s="195">
        <v>22</v>
      </c>
      <c r="B30" s="196" t="s">
        <v>636</v>
      </c>
      <c r="C30" s="46" t="s">
        <v>696</v>
      </c>
      <c r="D30" s="197" t="s">
        <v>765</v>
      </c>
      <c r="E30" s="198">
        <v>0.71</v>
      </c>
      <c r="F30" s="199">
        <v>18</v>
      </c>
      <c r="G30" s="200">
        <v>3</v>
      </c>
      <c r="H30" s="201">
        <v>17</v>
      </c>
      <c r="I30" s="202">
        <v>31</v>
      </c>
      <c r="J30" s="204">
        <f t="shared" si="0"/>
        <v>8414.21</v>
      </c>
      <c r="K30" s="214" t="s">
        <v>766</v>
      </c>
      <c r="L30" s="206">
        <v>79</v>
      </c>
      <c r="M30" s="207">
        <v>243</v>
      </c>
      <c r="N30" s="208">
        <v>24</v>
      </c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</row>
    <row r="31" spans="1:45" s="166" customFormat="1" ht="39" customHeight="1">
      <c r="A31" s="195">
        <v>23</v>
      </c>
      <c r="B31" s="196" t="s">
        <v>639</v>
      </c>
      <c r="C31" s="46" t="s">
        <v>697</v>
      </c>
      <c r="D31" s="197" t="s">
        <v>765</v>
      </c>
      <c r="E31" s="198">
        <v>0.73</v>
      </c>
      <c r="F31" s="199">
        <v>16</v>
      </c>
      <c r="G31" s="200">
        <v>3</v>
      </c>
      <c r="H31" s="201">
        <v>16</v>
      </c>
      <c r="I31" s="202">
        <v>48</v>
      </c>
      <c r="J31" s="204">
        <f t="shared" si="0"/>
        <v>8619.84</v>
      </c>
      <c r="K31" s="214" t="s">
        <v>767</v>
      </c>
      <c r="L31" s="206">
        <v>78</v>
      </c>
      <c r="M31" s="207">
        <v>241</v>
      </c>
      <c r="N31" s="208">
        <v>25</v>
      </c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</row>
    <row r="32" spans="1:45" s="166" customFormat="1" ht="39" customHeight="1">
      <c r="A32" s="195">
        <v>24</v>
      </c>
      <c r="B32" s="196" t="s">
        <v>208</v>
      </c>
      <c r="C32" s="46" t="s">
        <v>575</v>
      </c>
      <c r="D32" s="211" t="s">
        <v>215</v>
      </c>
      <c r="E32" s="198">
        <v>0.75</v>
      </c>
      <c r="F32" s="199">
        <v>8</v>
      </c>
      <c r="G32" s="200">
        <v>3</v>
      </c>
      <c r="H32" s="201">
        <v>11</v>
      </c>
      <c r="I32" s="202">
        <v>49</v>
      </c>
      <c r="J32" s="204">
        <f t="shared" si="0"/>
        <v>8631.75</v>
      </c>
      <c r="K32" s="214" t="s">
        <v>768</v>
      </c>
      <c r="L32" s="206">
        <v>77</v>
      </c>
      <c r="M32" s="207">
        <v>265</v>
      </c>
      <c r="N32" s="208">
        <v>8</v>
      </c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</row>
    <row r="33" spans="1:45" s="166" customFormat="1" ht="39" customHeight="1">
      <c r="A33" s="195">
        <v>25</v>
      </c>
      <c r="B33" s="196" t="s">
        <v>584</v>
      </c>
      <c r="C33" s="46" t="s">
        <v>585</v>
      </c>
      <c r="D33" s="197" t="s">
        <v>215</v>
      </c>
      <c r="E33" s="198">
        <v>0.75</v>
      </c>
      <c r="F33" s="199">
        <v>9</v>
      </c>
      <c r="G33" s="200">
        <v>3</v>
      </c>
      <c r="H33" s="201">
        <v>11</v>
      </c>
      <c r="I33" s="202">
        <v>55</v>
      </c>
      <c r="J33" s="204">
        <f t="shared" si="0"/>
        <v>8636.25</v>
      </c>
      <c r="K33" s="214" t="s">
        <v>769</v>
      </c>
      <c r="L33" s="206">
        <v>76</v>
      </c>
      <c r="M33" s="207">
        <v>245</v>
      </c>
      <c r="N33" s="208">
        <v>22</v>
      </c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  <c r="AP33" s="194"/>
      <c r="AQ33" s="194"/>
      <c r="AR33" s="194"/>
      <c r="AS33" s="194"/>
    </row>
    <row r="34" spans="1:14" s="166" customFormat="1" ht="39" customHeight="1">
      <c r="A34" s="195">
        <v>26</v>
      </c>
      <c r="B34" s="196" t="s">
        <v>607</v>
      </c>
      <c r="C34" s="46" t="s">
        <v>770</v>
      </c>
      <c r="D34" s="197" t="s">
        <v>771</v>
      </c>
      <c r="E34" s="198">
        <v>0.79</v>
      </c>
      <c r="F34" s="199">
        <v>6</v>
      </c>
      <c r="G34" s="200">
        <v>3</v>
      </c>
      <c r="H34" s="201">
        <v>2</v>
      </c>
      <c r="I34" s="202">
        <v>42</v>
      </c>
      <c r="J34" s="204">
        <f t="shared" si="0"/>
        <v>8659.98</v>
      </c>
      <c r="K34" s="214" t="s">
        <v>772</v>
      </c>
      <c r="L34" s="206">
        <v>75</v>
      </c>
      <c r="M34" s="207">
        <v>260</v>
      </c>
      <c r="N34" s="208">
        <v>13</v>
      </c>
    </row>
    <row r="35" spans="1:45" s="166" customFormat="1" ht="39" customHeight="1">
      <c r="A35" s="195">
        <v>27</v>
      </c>
      <c r="B35" s="196" t="s">
        <v>610</v>
      </c>
      <c r="C35" s="46" t="s">
        <v>602</v>
      </c>
      <c r="D35" s="197" t="s">
        <v>611</v>
      </c>
      <c r="E35" s="198">
        <v>0.7</v>
      </c>
      <c r="F35" s="199">
        <v>25</v>
      </c>
      <c r="G35" s="200">
        <v>3</v>
      </c>
      <c r="H35" s="201">
        <v>26</v>
      </c>
      <c r="I35" s="202">
        <v>18</v>
      </c>
      <c r="J35" s="204">
        <f t="shared" si="0"/>
        <v>8664.599999999999</v>
      </c>
      <c r="K35" s="214" t="s">
        <v>773</v>
      </c>
      <c r="L35" s="206">
        <v>74</v>
      </c>
      <c r="M35" s="207">
        <v>260</v>
      </c>
      <c r="N35" s="208">
        <v>14</v>
      </c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</row>
    <row r="36" spans="1:45" s="166" customFormat="1" ht="39" customHeight="1">
      <c r="A36" s="195">
        <v>28</v>
      </c>
      <c r="B36" s="216" t="s">
        <v>774</v>
      </c>
      <c r="C36" s="46" t="s">
        <v>585</v>
      </c>
      <c r="D36" s="197" t="s">
        <v>215</v>
      </c>
      <c r="E36" s="198">
        <v>0.75</v>
      </c>
      <c r="F36" s="199">
        <v>11</v>
      </c>
      <c r="G36" s="200">
        <v>3</v>
      </c>
      <c r="H36" s="201">
        <v>13</v>
      </c>
      <c r="I36" s="202">
        <v>12</v>
      </c>
      <c r="J36" s="204">
        <f t="shared" si="0"/>
        <v>8694</v>
      </c>
      <c r="K36" s="214" t="s">
        <v>775</v>
      </c>
      <c r="L36" s="206">
        <v>73</v>
      </c>
      <c r="M36" s="207">
        <v>244</v>
      </c>
      <c r="N36" s="208">
        <v>23</v>
      </c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</row>
    <row r="37" spans="1:47" s="166" customFormat="1" ht="39" customHeight="1">
      <c r="A37" s="195">
        <v>29</v>
      </c>
      <c r="B37" s="216" t="s">
        <v>776</v>
      </c>
      <c r="C37" s="46" t="s">
        <v>585</v>
      </c>
      <c r="D37" s="197" t="s">
        <v>603</v>
      </c>
      <c r="E37" s="217">
        <v>0.75</v>
      </c>
      <c r="F37" s="199">
        <v>13</v>
      </c>
      <c r="G37" s="200">
        <v>3</v>
      </c>
      <c r="H37" s="201">
        <v>13</v>
      </c>
      <c r="I37" s="202">
        <v>15</v>
      </c>
      <c r="J37" s="204">
        <f t="shared" si="0"/>
        <v>8696.25</v>
      </c>
      <c r="K37" s="214" t="s">
        <v>777</v>
      </c>
      <c r="L37" s="206">
        <v>72</v>
      </c>
      <c r="M37" s="207">
        <v>72</v>
      </c>
      <c r="N37" s="208">
        <v>36</v>
      </c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</row>
    <row r="38" spans="1:43" s="166" customFormat="1" ht="39" customHeight="1">
      <c r="A38" s="195">
        <v>30</v>
      </c>
      <c r="B38" s="218" t="s">
        <v>658</v>
      </c>
      <c r="C38" s="36" t="s">
        <v>609</v>
      </c>
      <c r="D38" s="211" t="s">
        <v>215</v>
      </c>
      <c r="E38" s="217">
        <v>0.71</v>
      </c>
      <c r="F38" s="199">
        <v>24</v>
      </c>
      <c r="G38" s="200">
        <v>3</v>
      </c>
      <c r="H38" s="201">
        <v>25</v>
      </c>
      <c r="I38" s="202">
        <v>38</v>
      </c>
      <c r="J38" s="204">
        <f t="shared" si="0"/>
        <v>8759.98</v>
      </c>
      <c r="K38" s="214" t="s">
        <v>778</v>
      </c>
      <c r="L38" s="206">
        <v>71</v>
      </c>
      <c r="M38" s="207">
        <v>71</v>
      </c>
      <c r="N38" s="208">
        <v>37</v>
      </c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</row>
    <row r="39" spans="1:45" s="166" customFormat="1" ht="39" customHeight="1">
      <c r="A39" s="195">
        <v>31</v>
      </c>
      <c r="B39" s="219" t="s">
        <v>649</v>
      </c>
      <c r="C39" s="46" t="s">
        <v>779</v>
      </c>
      <c r="D39" s="211" t="s">
        <v>215</v>
      </c>
      <c r="E39" s="217">
        <v>0.76</v>
      </c>
      <c r="F39" s="199">
        <v>15</v>
      </c>
      <c r="G39" s="200">
        <v>3</v>
      </c>
      <c r="H39" s="201">
        <v>14</v>
      </c>
      <c r="I39" s="202">
        <v>54</v>
      </c>
      <c r="J39" s="204">
        <f t="shared" si="0"/>
        <v>8887.44</v>
      </c>
      <c r="K39" s="214" t="s">
        <v>780</v>
      </c>
      <c r="L39" s="206">
        <v>70</v>
      </c>
      <c r="M39" s="207">
        <v>241</v>
      </c>
      <c r="N39" s="208">
        <v>26</v>
      </c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</row>
    <row r="40" spans="1:45" s="166" customFormat="1" ht="39" customHeight="1">
      <c r="A40" s="195">
        <v>32</v>
      </c>
      <c r="B40" s="219" t="s">
        <v>781</v>
      </c>
      <c r="C40" s="46" t="s">
        <v>782</v>
      </c>
      <c r="D40" s="211" t="s">
        <v>603</v>
      </c>
      <c r="E40" s="220">
        <v>0.84</v>
      </c>
      <c r="F40" s="199">
        <v>4</v>
      </c>
      <c r="G40" s="200">
        <v>2</v>
      </c>
      <c r="H40" s="201">
        <v>59</v>
      </c>
      <c r="I40" s="202">
        <v>2</v>
      </c>
      <c r="J40" s="204">
        <f t="shared" si="0"/>
        <v>9023.279999999999</v>
      </c>
      <c r="K40" s="214" t="s">
        <v>783</v>
      </c>
      <c r="L40" s="206">
        <v>69</v>
      </c>
      <c r="M40" s="207">
        <v>261</v>
      </c>
      <c r="N40" s="208">
        <v>12</v>
      </c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</row>
    <row r="41" spans="1:45" s="166" customFormat="1" ht="39" customHeight="1">
      <c r="A41" s="195">
        <v>33</v>
      </c>
      <c r="B41" s="219" t="s">
        <v>576</v>
      </c>
      <c r="C41" s="46" t="s">
        <v>784</v>
      </c>
      <c r="D41" s="211" t="s">
        <v>785</v>
      </c>
      <c r="E41" s="221">
        <v>0.68</v>
      </c>
      <c r="F41" s="222"/>
      <c r="G41" s="200"/>
      <c r="H41" s="223" t="s">
        <v>652</v>
      </c>
      <c r="I41" s="202"/>
      <c r="J41" s="204"/>
      <c r="K41" s="214" t="s">
        <v>786</v>
      </c>
      <c r="L41" s="206">
        <v>68</v>
      </c>
      <c r="M41" s="207">
        <v>252</v>
      </c>
      <c r="N41" s="208">
        <v>17</v>
      </c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</row>
    <row r="42" spans="1:45" s="166" customFormat="1" ht="39" customHeight="1">
      <c r="A42" s="195">
        <v>34</v>
      </c>
      <c r="B42" s="219" t="s">
        <v>581</v>
      </c>
      <c r="C42" s="46" t="s">
        <v>582</v>
      </c>
      <c r="D42" s="211" t="s">
        <v>215</v>
      </c>
      <c r="E42" s="217">
        <v>0.72</v>
      </c>
      <c r="F42" s="222"/>
      <c r="G42" s="200"/>
      <c r="H42" s="223" t="s">
        <v>652</v>
      </c>
      <c r="I42" s="202"/>
      <c r="J42" s="204"/>
      <c r="K42" s="214" t="s">
        <v>786</v>
      </c>
      <c r="L42" s="206">
        <v>68</v>
      </c>
      <c r="M42" s="207">
        <v>253</v>
      </c>
      <c r="N42" s="208">
        <v>16</v>
      </c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</row>
    <row r="43" spans="1:43" s="166" customFormat="1" ht="39" customHeight="1">
      <c r="A43" s="195">
        <v>35</v>
      </c>
      <c r="B43" s="219" t="s">
        <v>580</v>
      </c>
      <c r="C43" s="46" t="s">
        <v>653</v>
      </c>
      <c r="D43" s="211" t="s">
        <v>216</v>
      </c>
      <c r="E43" s="217">
        <v>0.78</v>
      </c>
      <c r="F43" s="222"/>
      <c r="G43" s="200"/>
      <c r="H43" s="223" t="s">
        <v>787</v>
      </c>
      <c r="I43" s="202"/>
      <c r="J43" s="204"/>
      <c r="K43" s="214" t="s">
        <v>788</v>
      </c>
      <c r="L43" s="206">
        <v>0</v>
      </c>
      <c r="M43" s="207">
        <v>96</v>
      </c>
      <c r="N43" s="208">
        <v>33</v>
      </c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</row>
    <row r="44" spans="1:45" s="166" customFormat="1" ht="39" customHeight="1">
      <c r="A44" s="195">
        <v>36</v>
      </c>
      <c r="B44" s="219" t="s">
        <v>789</v>
      </c>
      <c r="C44" s="46" t="s">
        <v>790</v>
      </c>
      <c r="D44" s="211" t="s">
        <v>216</v>
      </c>
      <c r="E44" s="217">
        <v>0.71</v>
      </c>
      <c r="F44" s="222"/>
      <c r="G44" s="200"/>
      <c r="H44" s="223" t="s">
        <v>787</v>
      </c>
      <c r="I44" s="202"/>
      <c r="J44" s="204"/>
      <c r="K44" s="214" t="s">
        <v>791</v>
      </c>
      <c r="L44" s="206">
        <v>0</v>
      </c>
      <c r="M44" s="207">
        <v>177</v>
      </c>
      <c r="N44" s="208">
        <v>28</v>
      </c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</row>
    <row r="45" spans="1:45" s="166" customFormat="1" ht="39" customHeight="1">
      <c r="A45" s="195">
        <v>37</v>
      </c>
      <c r="B45" s="196" t="s">
        <v>792</v>
      </c>
      <c r="C45" s="46" t="s">
        <v>793</v>
      </c>
      <c r="D45" s="197" t="s">
        <v>215</v>
      </c>
      <c r="E45" s="198">
        <v>0.71</v>
      </c>
      <c r="F45" s="222"/>
      <c r="G45" s="200"/>
      <c r="H45" s="223" t="s">
        <v>794</v>
      </c>
      <c r="I45" s="202"/>
      <c r="J45" s="204"/>
      <c r="K45" s="214" t="s">
        <v>786</v>
      </c>
      <c r="L45" s="206">
        <v>0</v>
      </c>
      <c r="M45" s="207">
        <v>170</v>
      </c>
      <c r="N45" s="208">
        <v>29</v>
      </c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</row>
    <row r="46" spans="1:43" s="166" customFormat="1" ht="39" customHeight="1">
      <c r="A46" s="195">
        <v>38</v>
      </c>
      <c r="B46" s="196" t="s">
        <v>795</v>
      </c>
      <c r="C46" s="46" t="s">
        <v>796</v>
      </c>
      <c r="D46" s="197" t="s">
        <v>218</v>
      </c>
      <c r="E46" s="198">
        <v>0.7</v>
      </c>
      <c r="F46" s="222"/>
      <c r="G46" s="200"/>
      <c r="H46" s="223" t="s">
        <v>797</v>
      </c>
      <c r="I46" s="202"/>
      <c r="J46" s="204"/>
      <c r="K46" s="214" t="s">
        <v>798</v>
      </c>
      <c r="L46" s="206">
        <v>0</v>
      </c>
      <c r="M46" s="207">
        <v>0</v>
      </c>
      <c r="N46" s="208" t="s">
        <v>799</v>
      </c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</row>
    <row r="47" spans="1:14" ht="39" customHeight="1">
      <c r="A47" s="195">
        <v>39</v>
      </c>
      <c r="B47" s="196" t="s">
        <v>664</v>
      </c>
      <c r="C47" s="46" t="s">
        <v>665</v>
      </c>
      <c r="D47" s="197" t="s">
        <v>666</v>
      </c>
      <c r="E47" s="217">
        <v>0.64</v>
      </c>
      <c r="F47" s="224"/>
      <c r="G47" s="225"/>
      <c r="H47" s="223" t="s">
        <v>797</v>
      </c>
      <c r="I47" s="226"/>
      <c r="J47" s="204"/>
      <c r="K47" s="213" t="s">
        <v>800</v>
      </c>
      <c r="L47" s="206">
        <v>0</v>
      </c>
      <c r="M47" s="207">
        <v>0</v>
      </c>
      <c r="N47" s="208" t="s">
        <v>799</v>
      </c>
    </row>
    <row r="48" spans="1:14" ht="39" customHeight="1">
      <c r="A48" s="195">
        <v>40</v>
      </c>
      <c r="B48" s="196" t="s">
        <v>667</v>
      </c>
      <c r="C48" s="46" t="s">
        <v>668</v>
      </c>
      <c r="D48" s="197" t="s">
        <v>216</v>
      </c>
      <c r="E48" s="220">
        <v>0.6</v>
      </c>
      <c r="F48" s="222"/>
      <c r="G48" s="200"/>
      <c r="H48" s="223" t="s">
        <v>787</v>
      </c>
      <c r="I48" s="202"/>
      <c r="J48" s="204"/>
      <c r="K48" s="213" t="s">
        <v>801</v>
      </c>
      <c r="L48" s="206">
        <v>0</v>
      </c>
      <c r="M48" s="207">
        <v>0</v>
      </c>
      <c r="N48" s="208" t="s">
        <v>802</v>
      </c>
    </row>
    <row r="49" spans="1:45" s="166" customFormat="1" ht="39" customHeight="1">
      <c r="A49" s="195">
        <v>41</v>
      </c>
      <c r="B49" s="196" t="s">
        <v>670</v>
      </c>
      <c r="C49" s="46" t="s">
        <v>671</v>
      </c>
      <c r="D49" s="197" t="s">
        <v>218</v>
      </c>
      <c r="E49" s="212">
        <v>0.57</v>
      </c>
      <c r="F49" s="222"/>
      <c r="G49" s="200"/>
      <c r="H49" s="223" t="s">
        <v>797</v>
      </c>
      <c r="I49" s="202"/>
      <c r="J49" s="204"/>
      <c r="K49" s="213" t="s">
        <v>800</v>
      </c>
      <c r="L49" s="206">
        <v>0</v>
      </c>
      <c r="M49" s="207">
        <v>0</v>
      </c>
      <c r="N49" s="208" t="s">
        <v>799</v>
      </c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</row>
    <row r="50" spans="1:45" s="166" customFormat="1" ht="39" customHeight="1">
      <c r="A50" s="195">
        <v>42</v>
      </c>
      <c r="B50" s="196" t="s">
        <v>661</v>
      </c>
      <c r="C50" s="46" t="s">
        <v>803</v>
      </c>
      <c r="D50" s="211" t="s">
        <v>218</v>
      </c>
      <c r="E50" s="212">
        <v>0.71</v>
      </c>
      <c r="F50" s="222"/>
      <c r="G50" s="200"/>
      <c r="H50" s="223" t="s">
        <v>797</v>
      </c>
      <c r="I50" s="202"/>
      <c r="J50" s="204"/>
      <c r="K50" s="214" t="s">
        <v>798</v>
      </c>
      <c r="L50" s="206">
        <v>0</v>
      </c>
      <c r="M50" s="207">
        <v>0</v>
      </c>
      <c r="N50" s="208" t="s">
        <v>799</v>
      </c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</row>
    <row r="51" spans="1:14" ht="39" customHeight="1" thickBot="1">
      <c r="A51" s="195">
        <v>43</v>
      </c>
      <c r="B51" s="219" t="s">
        <v>804</v>
      </c>
      <c r="C51" s="46" t="s">
        <v>805</v>
      </c>
      <c r="D51" s="211" t="s">
        <v>623</v>
      </c>
      <c r="E51" s="198">
        <v>0.64</v>
      </c>
      <c r="F51" s="222"/>
      <c r="G51" s="200"/>
      <c r="H51" s="91" t="s">
        <v>806</v>
      </c>
      <c r="I51" s="202"/>
      <c r="J51" s="204"/>
      <c r="K51" s="213" t="s">
        <v>800</v>
      </c>
      <c r="L51" s="206">
        <v>84</v>
      </c>
      <c r="M51" s="207">
        <v>249</v>
      </c>
      <c r="N51" s="208">
        <v>19</v>
      </c>
    </row>
    <row r="52" spans="1:45" s="166" customFormat="1" ht="36.75" customHeight="1" thickBot="1">
      <c r="A52" s="227"/>
      <c r="B52" s="1202" t="s">
        <v>807</v>
      </c>
      <c r="C52" s="1202"/>
      <c r="D52" s="1202"/>
      <c r="E52" s="1202"/>
      <c r="F52" s="1202"/>
      <c r="G52" s="1202"/>
      <c r="H52" s="1202"/>
      <c r="I52" s="1203"/>
      <c r="J52" s="1216" t="s">
        <v>808</v>
      </c>
      <c r="K52" s="1217"/>
      <c r="L52" s="1217"/>
      <c r="M52" s="1217"/>
      <c r="N52" s="1218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  <c r="AP52" s="194"/>
      <c r="AQ52" s="194"/>
      <c r="AR52" s="194"/>
      <c r="AS52" s="194"/>
    </row>
    <row r="53" spans="1:45" s="166" customFormat="1" ht="32.25" customHeight="1" thickTop="1">
      <c r="A53" s="228" t="s">
        <v>705</v>
      </c>
      <c r="B53" s="1213" t="s">
        <v>809</v>
      </c>
      <c r="C53" s="1213"/>
      <c r="D53" s="1213"/>
      <c r="E53" s="1213"/>
      <c r="F53" s="1213"/>
      <c r="G53" s="1213"/>
      <c r="H53" s="1213"/>
      <c r="I53" s="1214"/>
      <c r="J53" s="1199" t="s">
        <v>810</v>
      </c>
      <c r="K53" s="1200"/>
      <c r="L53" s="1200"/>
      <c r="M53" s="1200"/>
      <c r="N53" s="1201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  <c r="AP53" s="194"/>
      <c r="AQ53" s="194"/>
      <c r="AR53" s="194"/>
      <c r="AS53" s="194"/>
    </row>
    <row r="54" spans="1:45" s="166" customFormat="1" ht="23.25" customHeight="1">
      <c r="A54" s="229" t="s">
        <v>706</v>
      </c>
      <c r="B54" s="1213" t="s">
        <v>811</v>
      </c>
      <c r="C54" s="1213"/>
      <c r="D54" s="1213"/>
      <c r="E54" s="1213"/>
      <c r="F54" s="1213"/>
      <c r="G54" s="1213"/>
      <c r="H54" s="1213"/>
      <c r="I54" s="1214"/>
      <c r="J54" s="1199" t="s">
        <v>812</v>
      </c>
      <c r="K54" s="1200"/>
      <c r="L54" s="1200"/>
      <c r="M54" s="1200"/>
      <c r="N54" s="1201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  <c r="AP54" s="194"/>
      <c r="AQ54" s="194"/>
      <c r="AR54" s="194"/>
      <c r="AS54" s="194"/>
    </row>
    <row r="55" spans="1:45" s="166" customFormat="1" ht="24.75" customHeight="1" thickBot="1">
      <c r="A55" s="230" t="s">
        <v>707</v>
      </c>
      <c r="B55" s="1213" t="s">
        <v>813</v>
      </c>
      <c r="C55" s="1213"/>
      <c r="D55" s="1213"/>
      <c r="E55" s="1213"/>
      <c r="F55" s="1213"/>
      <c r="G55" s="1213"/>
      <c r="H55" s="1213"/>
      <c r="I55" s="1214"/>
      <c r="J55" s="1199" t="s">
        <v>814</v>
      </c>
      <c r="K55" s="1200"/>
      <c r="L55" s="1200"/>
      <c r="M55" s="1200"/>
      <c r="N55" s="1201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</row>
    <row r="56" spans="1:45" s="166" customFormat="1" ht="29.25" customHeight="1" thickBot="1" thickTop="1">
      <c r="A56" s="231"/>
      <c r="B56" s="1228" t="s">
        <v>815</v>
      </c>
      <c r="C56" s="1228"/>
      <c r="D56" s="1228"/>
      <c r="E56" s="1228"/>
      <c r="F56" s="1228"/>
      <c r="G56" s="1228"/>
      <c r="H56" s="1228"/>
      <c r="I56" s="1229"/>
      <c r="J56" s="1220" t="s">
        <v>816</v>
      </c>
      <c r="K56" s="1221"/>
      <c r="L56" s="1221"/>
      <c r="M56" s="1221"/>
      <c r="N56" s="1222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4"/>
      <c r="AK56" s="194"/>
      <c r="AL56" s="194"/>
      <c r="AM56" s="194"/>
      <c r="AN56" s="194"/>
      <c r="AO56" s="194"/>
      <c r="AP56" s="194"/>
      <c r="AQ56" s="194"/>
      <c r="AR56" s="194"/>
      <c r="AS56" s="194"/>
    </row>
  </sheetData>
  <mergeCells count="27">
    <mergeCell ref="J56:N56"/>
    <mergeCell ref="K3:N3"/>
    <mergeCell ref="K6:N6"/>
    <mergeCell ref="K4:N5"/>
    <mergeCell ref="C6:J6"/>
    <mergeCell ref="C5:J5"/>
    <mergeCell ref="M7:N7"/>
    <mergeCell ref="C3:J4"/>
    <mergeCell ref="J54:N54"/>
    <mergeCell ref="B56:I56"/>
    <mergeCell ref="C2:J2"/>
    <mergeCell ref="L7:L8"/>
    <mergeCell ref="F7:F8"/>
    <mergeCell ref="J55:N55"/>
    <mergeCell ref="B53:I53"/>
    <mergeCell ref="B54:I54"/>
    <mergeCell ref="B55:I55"/>
    <mergeCell ref="B3:B4"/>
    <mergeCell ref="J52:N52"/>
    <mergeCell ref="B7:B8"/>
    <mergeCell ref="J7:J8"/>
    <mergeCell ref="J53:N53"/>
    <mergeCell ref="B52:I52"/>
    <mergeCell ref="C7:C8"/>
    <mergeCell ref="E7:E8"/>
    <mergeCell ref="D7:D8"/>
    <mergeCell ref="G7:I7"/>
  </mergeCells>
  <printOptions horizontalCentered="1" verticalCentered="1"/>
  <pageMargins left="0.1968503937007874" right="0" top="0" bottom="0" header="0" footer="0"/>
  <pageSetup fitToHeight="10" orientation="portrait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91"/>
  <sheetViews>
    <sheetView view="pageBreakPreview" zoomScale="40" zoomScaleNormal="75" zoomScaleSheetLayoutView="40" workbookViewId="0" topLeftCell="A2">
      <selection activeCell="A2" sqref="A2"/>
    </sheetView>
  </sheetViews>
  <sheetFormatPr defaultColWidth="9.00390625" defaultRowHeight="13.5"/>
  <cols>
    <col min="1" max="1" width="11.375" style="1" customWidth="1"/>
    <col min="2" max="2" width="29.875" style="1" customWidth="1"/>
    <col min="3" max="3" width="36.75390625" style="1" customWidth="1"/>
    <col min="4" max="4" width="16.875" style="1" customWidth="1"/>
    <col min="5" max="5" width="14.125" style="1" customWidth="1"/>
    <col min="6" max="6" width="15.875" style="1" customWidth="1"/>
    <col min="7" max="7" width="11.625" style="1" customWidth="1"/>
    <col min="8" max="8" width="8.625" style="1" customWidth="1"/>
    <col min="9" max="9" width="10.375" style="1" customWidth="1"/>
    <col min="10" max="10" width="10.625" style="1" customWidth="1"/>
    <col min="11" max="11" width="20.375" style="1" customWidth="1"/>
    <col min="12" max="13" width="11.375" style="1" customWidth="1"/>
    <col min="14" max="14" width="13.125" style="1" customWidth="1"/>
    <col min="15" max="16" width="11.875" style="1" customWidth="1"/>
    <col min="17" max="17" width="11.125" style="1" customWidth="1"/>
    <col min="18" max="19" width="10.125" style="1" customWidth="1"/>
    <col min="20" max="20" width="21.375" style="1" customWidth="1"/>
    <col min="21" max="21" width="10.625" style="1" customWidth="1"/>
    <col min="22" max="23" width="11.875" style="1" customWidth="1"/>
    <col min="24" max="24" width="10.875" style="1" customWidth="1"/>
    <col min="25" max="26" width="15.375" style="1" customWidth="1"/>
    <col min="27" max="27" width="11.375" style="1" customWidth="1"/>
    <col min="28" max="28" width="14.625" style="1" customWidth="1"/>
    <col min="29" max="29" width="13.125" style="1" customWidth="1"/>
    <col min="30" max="16384" width="9.00390625" style="1" customWidth="1"/>
  </cols>
  <sheetData>
    <row r="1" ht="6" customHeight="1" hidden="1" thickBot="1">
      <c r="B1" s="232" t="s">
        <v>925</v>
      </c>
    </row>
    <row r="2" spans="1:29" ht="47.25" customHeight="1" thickTop="1">
      <c r="A2" s="233"/>
      <c r="B2" s="233"/>
      <c r="C2" s="1232" t="s">
        <v>556</v>
      </c>
      <c r="D2" s="1251" t="s">
        <v>926</v>
      </c>
      <c r="E2" s="1252"/>
      <c r="F2" s="1252"/>
      <c r="G2" s="1252"/>
      <c r="H2" s="1252"/>
      <c r="I2" s="1252"/>
      <c r="J2" s="1252"/>
      <c r="K2" s="1252"/>
      <c r="L2" s="1252"/>
      <c r="M2" s="1252"/>
      <c r="N2" s="1252"/>
      <c r="O2" s="1252"/>
      <c r="P2" s="1252"/>
      <c r="Q2" s="1252"/>
      <c r="R2" s="1252"/>
      <c r="S2" s="1252"/>
      <c r="T2" s="1252"/>
      <c r="U2" s="1252"/>
      <c r="V2" s="1253"/>
      <c r="W2" s="234"/>
      <c r="X2" s="234"/>
      <c r="Y2" s="1235" t="s">
        <v>927</v>
      </c>
      <c r="Z2" s="1235"/>
      <c r="AA2" s="1235"/>
      <c r="AB2" s="1235"/>
      <c r="AC2" s="1235"/>
    </row>
    <row r="3" spans="1:29" s="166" customFormat="1" ht="36.75" customHeight="1" thickBot="1">
      <c r="A3" s="233"/>
      <c r="B3" s="233"/>
      <c r="C3" s="1233"/>
      <c r="D3" s="1254"/>
      <c r="E3" s="1255"/>
      <c r="F3" s="1255"/>
      <c r="G3" s="1255"/>
      <c r="H3" s="1255"/>
      <c r="I3" s="1255"/>
      <c r="J3" s="1255"/>
      <c r="K3" s="1255"/>
      <c r="L3" s="1255"/>
      <c r="M3" s="1255"/>
      <c r="N3" s="1255"/>
      <c r="O3" s="1255"/>
      <c r="P3" s="1255"/>
      <c r="Q3" s="1255"/>
      <c r="R3" s="1255"/>
      <c r="S3" s="1255"/>
      <c r="T3" s="1255"/>
      <c r="U3" s="1255"/>
      <c r="V3" s="1256"/>
      <c r="W3" s="234"/>
      <c r="X3" s="234"/>
      <c r="Y3" s="1235" t="s">
        <v>817</v>
      </c>
      <c r="Z3" s="1235"/>
      <c r="AA3" s="1235"/>
      <c r="AB3" s="1235"/>
      <c r="AC3" s="1235"/>
    </row>
    <row r="4" spans="1:29" s="166" customFormat="1" ht="30" customHeight="1" thickBot="1" thickTop="1">
      <c r="A4" s="235"/>
      <c r="B4" s="235"/>
      <c r="C4" s="235"/>
      <c r="D4" s="1273" t="s">
        <v>818</v>
      </c>
      <c r="E4" s="1273"/>
      <c r="F4" s="235"/>
      <c r="G4" s="236"/>
      <c r="H4" s="1236" t="s">
        <v>819</v>
      </c>
      <c r="I4" s="1236"/>
      <c r="J4" s="1236"/>
      <c r="K4" s="237"/>
      <c r="L4" s="1237" t="s">
        <v>820</v>
      </c>
      <c r="M4" s="1237"/>
      <c r="N4" s="238"/>
      <c r="Q4" s="1234" t="s">
        <v>821</v>
      </c>
      <c r="R4" s="1234"/>
      <c r="S4" s="1234"/>
      <c r="T4" s="237"/>
      <c r="U4" s="1234" t="s">
        <v>822</v>
      </c>
      <c r="V4" s="1234"/>
      <c r="W4" s="237"/>
      <c r="X4" s="237"/>
      <c r="Y4" s="1231" t="s">
        <v>928</v>
      </c>
      <c r="Z4" s="1231"/>
      <c r="AA4" s="1231"/>
      <c r="AB4" s="1231"/>
      <c r="AC4" s="1231"/>
    </row>
    <row r="5" spans="1:29" s="166" customFormat="1" ht="37.5" customHeight="1" thickBot="1" thickTop="1">
      <c r="A5" s="240"/>
      <c r="B5" s="240"/>
      <c r="C5" s="240"/>
      <c r="D5" s="240"/>
      <c r="E5" s="240"/>
      <c r="F5" s="240"/>
      <c r="G5" s="1261" t="s">
        <v>823</v>
      </c>
      <c r="H5" s="1262"/>
      <c r="I5" s="1262"/>
      <c r="J5" s="1262"/>
      <c r="K5" s="1262"/>
      <c r="L5" s="1262"/>
      <c r="M5" s="1262"/>
      <c r="N5" s="1262"/>
      <c r="O5" s="1263"/>
      <c r="P5" s="1264" t="s">
        <v>824</v>
      </c>
      <c r="Q5" s="1265"/>
      <c r="R5" s="1265"/>
      <c r="S5" s="1265"/>
      <c r="T5" s="1265"/>
      <c r="U5" s="1265"/>
      <c r="V5" s="1265"/>
      <c r="W5" s="1265"/>
      <c r="X5" s="1266"/>
      <c r="Y5" s="1230" t="s">
        <v>929</v>
      </c>
      <c r="Z5" s="1230"/>
      <c r="AA5" s="1230"/>
      <c r="AB5" s="1230"/>
      <c r="AC5" s="1230"/>
    </row>
    <row r="6" spans="1:29" s="166" customFormat="1" ht="28.5" customHeight="1">
      <c r="A6" s="1211" t="s">
        <v>836</v>
      </c>
      <c r="B6" s="1276"/>
      <c r="C6" s="1204" t="s">
        <v>492</v>
      </c>
      <c r="D6" s="1204" t="s">
        <v>493</v>
      </c>
      <c r="E6" s="1204" t="s">
        <v>562</v>
      </c>
      <c r="F6" s="1206" t="s">
        <v>563</v>
      </c>
      <c r="G6" s="1267" t="s">
        <v>466</v>
      </c>
      <c r="H6" s="1281" t="s">
        <v>680</v>
      </c>
      <c r="I6" s="1281"/>
      <c r="J6" s="1281"/>
      <c r="K6" s="1281" t="s">
        <v>491</v>
      </c>
      <c r="L6" s="1269" t="s">
        <v>468</v>
      </c>
      <c r="M6" s="1281" t="s">
        <v>207</v>
      </c>
      <c r="N6" s="1271" t="s">
        <v>930</v>
      </c>
      <c r="O6" s="1272"/>
      <c r="P6" s="1284" t="s">
        <v>466</v>
      </c>
      <c r="Q6" s="1274" t="s">
        <v>680</v>
      </c>
      <c r="R6" s="1274"/>
      <c r="S6" s="1274"/>
      <c r="T6" s="1274" t="s">
        <v>491</v>
      </c>
      <c r="U6" s="803" t="s">
        <v>468</v>
      </c>
      <c r="V6" s="1274" t="s">
        <v>207</v>
      </c>
      <c r="W6" s="1257" t="s">
        <v>930</v>
      </c>
      <c r="X6" s="1258"/>
      <c r="Y6" s="170" t="s">
        <v>930</v>
      </c>
      <c r="Z6" s="1259" t="s">
        <v>826</v>
      </c>
      <c r="AA6" s="1260"/>
      <c r="AB6" s="1225" t="s">
        <v>827</v>
      </c>
      <c r="AC6" s="1226"/>
    </row>
    <row r="7" spans="1:29" s="166" customFormat="1" ht="25.5" customHeight="1" thickBot="1">
      <c r="A7" s="241" t="s">
        <v>468</v>
      </c>
      <c r="B7" s="242" t="s">
        <v>828</v>
      </c>
      <c r="C7" s="1205"/>
      <c r="D7" s="1205"/>
      <c r="E7" s="1205"/>
      <c r="F7" s="1207"/>
      <c r="G7" s="1268"/>
      <c r="H7" s="243" t="s">
        <v>829</v>
      </c>
      <c r="I7" s="244" t="s">
        <v>489</v>
      </c>
      <c r="J7" s="245" t="s">
        <v>490</v>
      </c>
      <c r="K7" s="1282"/>
      <c r="L7" s="1270"/>
      <c r="M7" s="1282"/>
      <c r="N7" s="246" t="s">
        <v>207</v>
      </c>
      <c r="O7" s="247" t="s">
        <v>468</v>
      </c>
      <c r="P7" s="1285"/>
      <c r="Q7" s="248" t="s">
        <v>829</v>
      </c>
      <c r="R7" s="250" t="s">
        <v>489</v>
      </c>
      <c r="S7" s="251" t="s">
        <v>490</v>
      </c>
      <c r="T7" s="1275"/>
      <c r="U7" s="696"/>
      <c r="V7" s="1275"/>
      <c r="W7" s="251" t="s">
        <v>207</v>
      </c>
      <c r="X7" s="252" t="s">
        <v>468</v>
      </c>
      <c r="Y7" s="253" t="s">
        <v>830</v>
      </c>
      <c r="Z7" s="254" t="s">
        <v>830</v>
      </c>
      <c r="AA7" s="255" t="s">
        <v>468</v>
      </c>
      <c r="AB7" s="241" t="s">
        <v>207</v>
      </c>
      <c r="AC7" s="255" t="s">
        <v>468</v>
      </c>
    </row>
    <row r="8" spans="1:29" s="166" customFormat="1" ht="33" customHeight="1">
      <c r="A8" s="256"/>
      <c r="B8" s="257" t="s">
        <v>831</v>
      </c>
      <c r="C8" s="258" t="s">
        <v>659</v>
      </c>
      <c r="D8" s="114" t="s">
        <v>585</v>
      </c>
      <c r="E8" s="259" t="s">
        <v>218</v>
      </c>
      <c r="F8" s="260">
        <v>0.71</v>
      </c>
      <c r="G8" s="261">
        <v>14</v>
      </c>
      <c r="H8" s="262">
        <v>3</v>
      </c>
      <c r="I8" s="263">
        <v>37</v>
      </c>
      <c r="J8" s="264">
        <v>13</v>
      </c>
      <c r="K8" s="265">
        <f aca="true" t="shared" si="0" ref="K8:K18">(H8*3600+I8*60+J8)*F8</f>
        <v>9253.43</v>
      </c>
      <c r="L8" s="266">
        <v>14</v>
      </c>
      <c r="M8" s="266">
        <v>87</v>
      </c>
      <c r="N8" s="267"/>
      <c r="O8" s="268"/>
      <c r="P8" s="261">
        <v>18</v>
      </c>
      <c r="Q8" s="262">
        <v>3</v>
      </c>
      <c r="R8" s="263">
        <v>4</v>
      </c>
      <c r="S8" s="264">
        <v>21</v>
      </c>
      <c r="T8" s="265">
        <f aca="true" t="shared" si="1" ref="T8:T31">(Q8*3600+R8*60+S8)*F8</f>
        <v>7853.3099999999995</v>
      </c>
      <c r="U8" s="266">
        <v>17</v>
      </c>
      <c r="V8" s="266">
        <v>84</v>
      </c>
      <c r="W8" s="267"/>
      <c r="X8" s="268"/>
      <c r="Y8" s="269"/>
      <c r="Z8" s="270">
        <f aca="true" t="shared" si="2" ref="Z8:Z49">M8+V8</f>
        <v>171</v>
      </c>
      <c r="AA8" s="271">
        <v>14</v>
      </c>
      <c r="AB8" s="272">
        <v>171</v>
      </c>
      <c r="AC8" s="273">
        <v>39</v>
      </c>
    </row>
    <row r="9" spans="1:29" s="166" customFormat="1" ht="33" customHeight="1">
      <c r="A9" s="274">
        <v>1</v>
      </c>
      <c r="B9" s="275" t="s">
        <v>832</v>
      </c>
      <c r="C9" s="196" t="s">
        <v>662</v>
      </c>
      <c r="D9" s="46" t="s">
        <v>663</v>
      </c>
      <c r="E9" s="197" t="s">
        <v>218</v>
      </c>
      <c r="F9" s="276">
        <v>0.7</v>
      </c>
      <c r="G9" s="277">
        <v>7</v>
      </c>
      <c r="H9" s="278">
        <v>3</v>
      </c>
      <c r="I9" s="279">
        <v>31</v>
      </c>
      <c r="J9" s="280">
        <v>30</v>
      </c>
      <c r="K9" s="281">
        <f t="shared" si="0"/>
        <v>8883</v>
      </c>
      <c r="L9" s="282">
        <v>8</v>
      </c>
      <c r="M9" s="282">
        <v>93</v>
      </c>
      <c r="N9" s="283">
        <f>M8+M9+M10</f>
        <v>272</v>
      </c>
      <c r="O9" s="284">
        <v>1</v>
      </c>
      <c r="P9" s="277">
        <v>14</v>
      </c>
      <c r="Q9" s="278">
        <v>3</v>
      </c>
      <c r="R9" s="279">
        <v>1</v>
      </c>
      <c r="S9" s="280">
        <v>4</v>
      </c>
      <c r="T9" s="281">
        <f t="shared" si="1"/>
        <v>7604.799999999999</v>
      </c>
      <c r="U9" s="282">
        <v>9</v>
      </c>
      <c r="V9" s="282">
        <v>92</v>
      </c>
      <c r="W9" s="283">
        <f>V8+V9+V10</f>
        <v>250</v>
      </c>
      <c r="X9" s="284">
        <v>6</v>
      </c>
      <c r="Y9" s="285">
        <f>N9+W9</f>
        <v>522</v>
      </c>
      <c r="Z9" s="286">
        <f t="shared" si="2"/>
        <v>185</v>
      </c>
      <c r="AA9" s="287">
        <v>3</v>
      </c>
      <c r="AB9" s="288">
        <v>185</v>
      </c>
      <c r="AC9" s="289">
        <v>35</v>
      </c>
    </row>
    <row r="10" spans="1:29" ht="33" customHeight="1" thickBot="1">
      <c r="A10" s="290"/>
      <c r="B10" s="291" t="s">
        <v>931</v>
      </c>
      <c r="C10" s="292" t="s">
        <v>624</v>
      </c>
      <c r="D10" s="293" t="s">
        <v>880</v>
      </c>
      <c r="E10" s="294" t="s">
        <v>218</v>
      </c>
      <c r="F10" s="295">
        <v>0.67</v>
      </c>
      <c r="G10" s="296">
        <v>19</v>
      </c>
      <c r="H10" s="297">
        <v>3</v>
      </c>
      <c r="I10" s="298">
        <v>44</v>
      </c>
      <c r="J10" s="299">
        <v>26</v>
      </c>
      <c r="K10" s="300">
        <f t="shared" si="0"/>
        <v>9022.220000000001</v>
      </c>
      <c r="L10" s="301">
        <v>9</v>
      </c>
      <c r="M10" s="301">
        <v>92</v>
      </c>
      <c r="N10" s="302"/>
      <c r="O10" s="303"/>
      <c r="P10" s="296">
        <v>26</v>
      </c>
      <c r="Q10" s="297">
        <v>3</v>
      </c>
      <c r="R10" s="298">
        <v>19</v>
      </c>
      <c r="S10" s="299">
        <v>49</v>
      </c>
      <c r="T10" s="300">
        <f t="shared" si="1"/>
        <v>8032.63</v>
      </c>
      <c r="U10" s="301">
        <v>27</v>
      </c>
      <c r="V10" s="301">
        <v>74</v>
      </c>
      <c r="W10" s="302"/>
      <c r="X10" s="303"/>
      <c r="Y10" s="304"/>
      <c r="Z10" s="305">
        <f t="shared" si="2"/>
        <v>166</v>
      </c>
      <c r="AA10" s="306">
        <v>17</v>
      </c>
      <c r="AB10" s="307">
        <v>424</v>
      </c>
      <c r="AC10" s="308">
        <v>9</v>
      </c>
    </row>
    <row r="11" spans="1:29" s="166" customFormat="1" ht="33" customHeight="1">
      <c r="A11" s="274"/>
      <c r="B11" s="309" t="s">
        <v>623</v>
      </c>
      <c r="C11" s="310" t="s">
        <v>881</v>
      </c>
      <c r="D11" s="311" t="s">
        <v>882</v>
      </c>
      <c r="E11" s="312" t="s">
        <v>623</v>
      </c>
      <c r="F11" s="313">
        <v>0.7</v>
      </c>
      <c r="G11" s="314">
        <v>12</v>
      </c>
      <c r="H11" s="315">
        <v>3</v>
      </c>
      <c r="I11" s="316">
        <v>35</v>
      </c>
      <c r="J11" s="317">
        <v>18</v>
      </c>
      <c r="K11" s="318">
        <f t="shared" si="0"/>
        <v>9042.599999999999</v>
      </c>
      <c r="L11" s="319">
        <v>10</v>
      </c>
      <c r="M11" s="320">
        <v>91</v>
      </c>
      <c r="N11" s="321"/>
      <c r="O11" s="322"/>
      <c r="P11" s="314">
        <v>9</v>
      </c>
      <c r="Q11" s="315">
        <v>2</v>
      </c>
      <c r="R11" s="316">
        <v>54</v>
      </c>
      <c r="S11" s="317">
        <v>48</v>
      </c>
      <c r="T11" s="318">
        <f t="shared" si="1"/>
        <v>7341.599999999999</v>
      </c>
      <c r="U11" s="320">
        <v>3</v>
      </c>
      <c r="V11" s="320">
        <v>98</v>
      </c>
      <c r="W11" s="321"/>
      <c r="X11" s="322"/>
      <c r="Y11" s="323"/>
      <c r="Z11" s="324">
        <f t="shared" si="2"/>
        <v>189</v>
      </c>
      <c r="AA11" s="325">
        <v>1</v>
      </c>
      <c r="AB11" s="326">
        <v>189</v>
      </c>
      <c r="AC11" s="327">
        <v>33</v>
      </c>
    </row>
    <row r="12" spans="1:29" s="166" customFormat="1" ht="33" customHeight="1">
      <c r="A12" s="274">
        <v>2</v>
      </c>
      <c r="B12" s="275" t="s">
        <v>932</v>
      </c>
      <c r="C12" s="196" t="s">
        <v>621</v>
      </c>
      <c r="D12" s="46" t="s">
        <v>622</v>
      </c>
      <c r="E12" s="312" t="s">
        <v>623</v>
      </c>
      <c r="F12" s="328">
        <v>0.67</v>
      </c>
      <c r="G12" s="277">
        <v>30</v>
      </c>
      <c r="H12" s="278">
        <v>3</v>
      </c>
      <c r="I12" s="279">
        <v>55</v>
      </c>
      <c r="J12" s="280">
        <v>40</v>
      </c>
      <c r="K12" s="281">
        <f t="shared" si="0"/>
        <v>9473.800000000001</v>
      </c>
      <c r="L12" s="282">
        <v>19</v>
      </c>
      <c r="M12" s="282">
        <v>82</v>
      </c>
      <c r="N12" s="283">
        <f>M11+M12+M13</f>
        <v>248</v>
      </c>
      <c r="O12" s="284">
        <v>6</v>
      </c>
      <c r="P12" s="277">
        <v>24</v>
      </c>
      <c r="Q12" s="278">
        <v>3</v>
      </c>
      <c r="R12" s="279">
        <v>17</v>
      </c>
      <c r="S12" s="280">
        <v>18</v>
      </c>
      <c r="T12" s="281">
        <f t="shared" si="1"/>
        <v>7931.46</v>
      </c>
      <c r="U12" s="282">
        <v>22</v>
      </c>
      <c r="V12" s="282">
        <v>79</v>
      </c>
      <c r="W12" s="283">
        <f>V11+V12+V13</f>
        <v>262</v>
      </c>
      <c r="X12" s="284">
        <v>2</v>
      </c>
      <c r="Y12" s="285">
        <f>N12+W12</f>
        <v>510</v>
      </c>
      <c r="Z12" s="286">
        <f t="shared" si="2"/>
        <v>161</v>
      </c>
      <c r="AA12" s="287">
        <v>21</v>
      </c>
      <c r="AB12" s="288">
        <v>422</v>
      </c>
      <c r="AC12" s="289">
        <v>11</v>
      </c>
    </row>
    <row r="13" spans="1:29" s="166" customFormat="1" ht="33" customHeight="1" thickBot="1">
      <c r="A13" s="274"/>
      <c r="B13" s="329" t="s">
        <v>931</v>
      </c>
      <c r="C13" s="330" t="s">
        <v>933</v>
      </c>
      <c r="D13" s="331" t="s">
        <v>907</v>
      </c>
      <c r="E13" s="332" t="s">
        <v>623</v>
      </c>
      <c r="F13" s="333">
        <v>0.71</v>
      </c>
      <c r="G13" s="334">
        <v>23</v>
      </c>
      <c r="H13" s="335">
        <v>3</v>
      </c>
      <c r="I13" s="336">
        <v>46</v>
      </c>
      <c r="J13" s="337">
        <v>31</v>
      </c>
      <c r="K13" s="338">
        <f t="shared" si="0"/>
        <v>9649.609999999999</v>
      </c>
      <c r="L13" s="339">
        <v>26</v>
      </c>
      <c r="M13" s="339">
        <v>75</v>
      </c>
      <c r="N13" s="283"/>
      <c r="O13" s="284"/>
      <c r="P13" s="334">
        <v>17</v>
      </c>
      <c r="Q13" s="335">
        <v>3</v>
      </c>
      <c r="R13" s="336">
        <v>4</v>
      </c>
      <c r="S13" s="337">
        <v>3</v>
      </c>
      <c r="T13" s="338">
        <f t="shared" si="1"/>
        <v>7840.53</v>
      </c>
      <c r="U13" s="339">
        <v>16</v>
      </c>
      <c r="V13" s="339">
        <v>85</v>
      </c>
      <c r="W13" s="283"/>
      <c r="X13" s="284"/>
      <c r="Y13" s="285"/>
      <c r="Z13" s="340">
        <f t="shared" si="2"/>
        <v>160</v>
      </c>
      <c r="AA13" s="341">
        <v>22</v>
      </c>
      <c r="AB13" s="342">
        <v>403</v>
      </c>
      <c r="AC13" s="343">
        <v>20</v>
      </c>
    </row>
    <row r="14" spans="1:29" s="166" customFormat="1" ht="33" customHeight="1">
      <c r="A14" s="344"/>
      <c r="B14" s="257" t="s">
        <v>831</v>
      </c>
      <c r="C14" s="258" t="s">
        <v>858</v>
      </c>
      <c r="D14" s="114" t="s">
        <v>859</v>
      </c>
      <c r="E14" s="183" t="s">
        <v>218</v>
      </c>
      <c r="F14" s="260">
        <v>0.57</v>
      </c>
      <c r="G14" s="261">
        <v>35</v>
      </c>
      <c r="H14" s="345">
        <v>4</v>
      </c>
      <c r="I14" s="263">
        <v>7</v>
      </c>
      <c r="J14" s="346">
        <v>22</v>
      </c>
      <c r="K14" s="265">
        <f t="shared" si="0"/>
        <v>8459.939999999999</v>
      </c>
      <c r="L14" s="266">
        <v>1</v>
      </c>
      <c r="M14" s="266">
        <v>100</v>
      </c>
      <c r="N14" s="267"/>
      <c r="O14" s="268"/>
      <c r="P14" s="261">
        <v>37</v>
      </c>
      <c r="Q14" s="345">
        <v>3</v>
      </c>
      <c r="R14" s="263">
        <v>47</v>
      </c>
      <c r="S14" s="346">
        <v>10</v>
      </c>
      <c r="T14" s="265">
        <f t="shared" si="1"/>
        <v>7769.099999999999</v>
      </c>
      <c r="U14" s="266">
        <v>14</v>
      </c>
      <c r="V14" s="266">
        <v>87</v>
      </c>
      <c r="W14" s="267"/>
      <c r="X14" s="268"/>
      <c r="Y14" s="347"/>
      <c r="Z14" s="270">
        <f t="shared" si="2"/>
        <v>187</v>
      </c>
      <c r="AA14" s="348">
        <v>2</v>
      </c>
      <c r="AB14" s="349">
        <v>187</v>
      </c>
      <c r="AC14" s="273">
        <v>34</v>
      </c>
    </row>
    <row r="15" spans="1:29" s="166" customFormat="1" ht="33" customHeight="1">
      <c r="A15" s="274">
        <v>3</v>
      </c>
      <c r="B15" s="275" t="s">
        <v>833</v>
      </c>
      <c r="C15" s="196" t="s">
        <v>934</v>
      </c>
      <c r="D15" s="46" t="s">
        <v>935</v>
      </c>
      <c r="E15" s="197" t="s">
        <v>936</v>
      </c>
      <c r="F15" s="350">
        <v>0.68</v>
      </c>
      <c r="G15" s="277">
        <v>24</v>
      </c>
      <c r="H15" s="351">
        <v>3</v>
      </c>
      <c r="I15" s="279">
        <v>47</v>
      </c>
      <c r="J15" s="352">
        <v>0</v>
      </c>
      <c r="K15" s="281">
        <f t="shared" si="0"/>
        <v>9261.6</v>
      </c>
      <c r="L15" s="282">
        <v>15</v>
      </c>
      <c r="M15" s="282">
        <v>86</v>
      </c>
      <c r="N15" s="283">
        <f>M14+M15+M16</f>
        <v>256</v>
      </c>
      <c r="O15" s="284">
        <v>4</v>
      </c>
      <c r="P15" s="277">
        <v>16</v>
      </c>
      <c r="Q15" s="351">
        <v>3</v>
      </c>
      <c r="R15" s="279">
        <v>3</v>
      </c>
      <c r="S15" s="352">
        <v>15</v>
      </c>
      <c r="T15" s="281">
        <f t="shared" si="1"/>
        <v>7476.6</v>
      </c>
      <c r="U15" s="282">
        <v>7</v>
      </c>
      <c r="V15" s="282">
        <v>94</v>
      </c>
      <c r="W15" s="283">
        <f>V14+V15+V16</f>
        <v>252</v>
      </c>
      <c r="X15" s="284">
        <v>5</v>
      </c>
      <c r="Y15" s="285">
        <f>N15+W15</f>
        <v>508</v>
      </c>
      <c r="Z15" s="286">
        <f t="shared" si="2"/>
        <v>180</v>
      </c>
      <c r="AA15" s="353">
        <v>7</v>
      </c>
      <c r="AB15" s="354">
        <v>432</v>
      </c>
      <c r="AC15" s="289">
        <v>6</v>
      </c>
    </row>
    <row r="16" spans="1:29" s="166" customFormat="1" ht="33" customHeight="1" thickBot="1">
      <c r="A16" s="290"/>
      <c r="B16" s="291" t="s">
        <v>930</v>
      </c>
      <c r="C16" s="292" t="s">
        <v>937</v>
      </c>
      <c r="D16" s="293" t="s">
        <v>938</v>
      </c>
      <c r="E16" s="294" t="s">
        <v>216</v>
      </c>
      <c r="F16" s="295">
        <v>0.64</v>
      </c>
      <c r="G16" s="296">
        <v>37</v>
      </c>
      <c r="H16" s="355">
        <v>4</v>
      </c>
      <c r="I16" s="298">
        <v>16</v>
      </c>
      <c r="J16" s="356">
        <v>4</v>
      </c>
      <c r="K16" s="300">
        <f t="shared" si="0"/>
        <v>9832.960000000001</v>
      </c>
      <c r="L16" s="301">
        <v>31</v>
      </c>
      <c r="M16" s="301">
        <v>70</v>
      </c>
      <c r="N16" s="302"/>
      <c r="O16" s="303"/>
      <c r="P16" s="296">
        <v>33</v>
      </c>
      <c r="Q16" s="355">
        <v>3</v>
      </c>
      <c r="R16" s="298">
        <v>30</v>
      </c>
      <c r="S16" s="356">
        <v>48</v>
      </c>
      <c r="T16" s="300">
        <f t="shared" si="1"/>
        <v>8094.72</v>
      </c>
      <c r="U16" s="301">
        <v>30</v>
      </c>
      <c r="V16" s="301">
        <v>71</v>
      </c>
      <c r="W16" s="302"/>
      <c r="X16" s="303"/>
      <c r="Y16" s="304"/>
      <c r="Z16" s="305">
        <f t="shared" si="2"/>
        <v>141</v>
      </c>
      <c r="AA16" s="357">
        <v>36</v>
      </c>
      <c r="AB16" s="358">
        <v>390</v>
      </c>
      <c r="AC16" s="308">
        <v>21</v>
      </c>
    </row>
    <row r="17" spans="1:29" s="166" customFormat="1" ht="33" customHeight="1">
      <c r="A17" s="359"/>
      <c r="B17" s="360" t="s">
        <v>834</v>
      </c>
      <c r="C17" s="310" t="s">
        <v>939</v>
      </c>
      <c r="D17" s="311" t="s">
        <v>757</v>
      </c>
      <c r="E17" s="312" t="s">
        <v>215</v>
      </c>
      <c r="F17" s="313">
        <v>0.64</v>
      </c>
      <c r="G17" s="314">
        <v>36</v>
      </c>
      <c r="H17" s="361">
        <v>4</v>
      </c>
      <c r="I17" s="316">
        <v>13</v>
      </c>
      <c r="J17" s="362">
        <v>41</v>
      </c>
      <c r="K17" s="318">
        <f t="shared" si="0"/>
        <v>9741.44</v>
      </c>
      <c r="L17" s="319">
        <v>29</v>
      </c>
      <c r="M17" s="320">
        <v>72</v>
      </c>
      <c r="N17" s="321"/>
      <c r="O17" s="322"/>
      <c r="P17" s="314">
        <v>29</v>
      </c>
      <c r="Q17" s="361">
        <v>3</v>
      </c>
      <c r="R17" s="316">
        <v>27</v>
      </c>
      <c r="S17" s="362">
        <v>35</v>
      </c>
      <c r="T17" s="318">
        <f t="shared" si="1"/>
        <v>7971.2</v>
      </c>
      <c r="U17" s="319">
        <v>25</v>
      </c>
      <c r="V17" s="320">
        <v>76</v>
      </c>
      <c r="W17" s="321"/>
      <c r="X17" s="322"/>
      <c r="Y17" s="323"/>
      <c r="Z17" s="324">
        <f t="shared" si="2"/>
        <v>148</v>
      </c>
      <c r="AA17" s="363">
        <v>31</v>
      </c>
      <c r="AB17" s="326">
        <v>148</v>
      </c>
      <c r="AC17" s="327">
        <v>41</v>
      </c>
    </row>
    <row r="18" spans="1:29" s="166" customFormat="1" ht="33" customHeight="1">
      <c r="A18" s="359">
        <v>4</v>
      </c>
      <c r="B18" s="275" t="s">
        <v>940</v>
      </c>
      <c r="C18" s="196" t="s">
        <v>941</v>
      </c>
      <c r="D18" s="36" t="s">
        <v>746</v>
      </c>
      <c r="E18" s="197" t="s">
        <v>215</v>
      </c>
      <c r="F18" s="276">
        <v>0.63</v>
      </c>
      <c r="G18" s="364">
        <v>26</v>
      </c>
      <c r="H18" s="365">
        <v>3</v>
      </c>
      <c r="I18" s="366">
        <v>48</v>
      </c>
      <c r="J18" s="367">
        <v>9</v>
      </c>
      <c r="K18" s="281">
        <f t="shared" si="0"/>
        <v>8624.07</v>
      </c>
      <c r="L18" s="282">
        <v>3</v>
      </c>
      <c r="M18" s="368">
        <v>98</v>
      </c>
      <c r="N18" s="283">
        <f>M17+M18+M19</f>
        <v>232</v>
      </c>
      <c r="O18" s="322">
        <v>8</v>
      </c>
      <c r="P18" s="364">
        <v>28</v>
      </c>
      <c r="Q18" s="365">
        <v>3</v>
      </c>
      <c r="R18" s="366">
        <v>26</v>
      </c>
      <c r="S18" s="367">
        <v>45</v>
      </c>
      <c r="T18" s="281">
        <f t="shared" si="1"/>
        <v>7815.15</v>
      </c>
      <c r="U18" s="282">
        <v>15</v>
      </c>
      <c r="V18" s="368">
        <v>86</v>
      </c>
      <c r="W18" s="283">
        <f>V17+V18+V19</f>
        <v>257</v>
      </c>
      <c r="X18" s="322">
        <v>4</v>
      </c>
      <c r="Y18" s="285">
        <f>N18+W18</f>
        <v>489</v>
      </c>
      <c r="Z18" s="286">
        <f t="shared" si="2"/>
        <v>184</v>
      </c>
      <c r="AA18" s="287">
        <v>4</v>
      </c>
      <c r="AB18" s="222">
        <v>184</v>
      </c>
      <c r="AC18" s="289">
        <v>36</v>
      </c>
    </row>
    <row r="19" spans="1:29" ht="33" customHeight="1" thickBot="1">
      <c r="A19" s="274"/>
      <c r="B19" s="329" t="s">
        <v>942</v>
      </c>
      <c r="C19" s="369" t="s">
        <v>724</v>
      </c>
      <c r="D19" s="370" t="s">
        <v>725</v>
      </c>
      <c r="E19" s="371" t="s">
        <v>215</v>
      </c>
      <c r="F19" s="333">
        <v>0.58</v>
      </c>
      <c r="G19" s="334"/>
      <c r="H19" s="372"/>
      <c r="I19" s="373" t="s">
        <v>604</v>
      </c>
      <c r="J19" s="374"/>
      <c r="K19" s="338"/>
      <c r="L19" s="339"/>
      <c r="M19" s="339">
        <v>62</v>
      </c>
      <c r="N19" s="283"/>
      <c r="O19" s="284"/>
      <c r="P19" s="334">
        <v>34</v>
      </c>
      <c r="Q19" s="372">
        <v>3</v>
      </c>
      <c r="R19" s="336">
        <v>33</v>
      </c>
      <c r="S19" s="374">
        <v>27</v>
      </c>
      <c r="T19" s="338">
        <f t="shared" si="1"/>
        <v>7428.0599999999995</v>
      </c>
      <c r="U19" s="339">
        <v>6</v>
      </c>
      <c r="V19" s="339">
        <v>95</v>
      </c>
      <c r="W19" s="283"/>
      <c r="X19" s="284"/>
      <c r="Y19" s="285"/>
      <c r="Z19" s="340">
        <f t="shared" si="2"/>
        <v>157</v>
      </c>
      <c r="AA19" s="341">
        <v>24</v>
      </c>
      <c r="AB19" s="342">
        <v>254</v>
      </c>
      <c r="AC19" s="343">
        <v>28</v>
      </c>
    </row>
    <row r="20" spans="1:29" s="166" customFormat="1" ht="33" customHeight="1">
      <c r="A20" s="344"/>
      <c r="B20" s="257" t="s">
        <v>837</v>
      </c>
      <c r="C20" s="375" t="s">
        <v>607</v>
      </c>
      <c r="D20" s="114" t="s">
        <v>770</v>
      </c>
      <c r="E20" s="259" t="s">
        <v>771</v>
      </c>
      <c r="F20" s="376">
        <v>0.79</v>
      </c>
      <c r="G20" s="261">
        <v>6</v>
      </c>
      <c r="H20" s="262">
        <v>3</v>
      </c>
      <c r="I20" s="263">
        <v>30</v>
      </c>
      <c r="J20" s="264">
        <v>24</v>
      </c>
      <c r="K20" s="265">
        <f aca="true" t="shared" si="3" ref="K20:K43">(H20*3600+I20*60+J20)*F20</f>
        <v>9972.960000000001</v>
      </c>
      <c r="L20" s="266">
        <v>34</v>
      </c>
      <c r="M20" s="266">
        <v>67</v>
      </c>
      <c r="N20" s="267"/>
      <c r="O20" s="268"/>
      <c r="P20" s="261">
        <v>3</v>
      </c>
      <c r="Q20" s="262">
        <v>2</v>
      </c>
      <c r="R20" s="263">
        <v>41</v>
      </c>
      <c r="S20" s="264">
        <v>12</v>
      </c>
      <c r="T20" s="265">
        <f t="shared" si="1"/>
        <v>7640.88</v>
      </c>
      <c r="U20" s="266">
        <v>12</v>
      </c>
      <c r="V20" s="266">
        <v>89</v>
      </c>
      <c r="W20" s="267"/>
      <c r="X20" s="268"/>
      <c r="Y20" s="347"/>
      <c r="Z20" s="270">
        <f t="shared" si="2"/>
        <v>156</v>
      </c>
      <c r="AA20" s="271">
        <v>27</v>
      </c>
      <c r="AB20" s="272">
        <v>416</v>
      </c>
      <c r="AC20" s="273">
        <v>14</v>
      </c>
    </row>
    <row r="21" spans="1:29" s="166" customFormat="1" ht="33" customHeight="1">
      <c r="A21" s="274">
        <v>5</v>
      </c>
      <c r="B21" s="275" t="s">
        <v>943</v>
      </c>
      <c r="C21" s="218" t="s">
        <v>944</v>
      </c>
      <c r="D21" s="36" t="s">
        <v>945</v>
      </c>
      <c r="E21" s="197" t="s">
        <v>946</v>
      </c>
      <c r="F21" s="276">
        <v>0.78</v>
      </c>
      <c r="G21" s="364">
        <v>2</v>
      </c>
      <c r="H21" s="377">
        <v>3</v>
      </c>
      <c r="I21" s="366">
        <v>20</v>
      </c>
      <c r="J21" s="378">
        <v>45</v>
      </c>
      <c r="K21" s="281">
        <f t="shared" si="3"/>
        <v>9395.1</v>
      </c>
      <c r="L21" s="282">
        <v>18</v>
      </c>
      <c r="M21" s="368">
        <v>83</v>
      </c>
      <c r="N21" s="283">
        <f>M20+M21+M22</f>
        <v>228</v>
      </c>
      <c r="O21" s="322">
        <v>9</v>
      </c>
      <c r="P21" s="364">
        <v>2</v>
      </c>
      <c r="Q21" s="377">
        <v>2</v>
      </c>
      <c r="R21" s="366">
        <v>36</v>
      </c>
      <c r="S21" s="378">
        <v>20</v>
      </c>
      <c r="T21" s="281">
        <f t="shared" si="1"/>
        <v>7316.400000000001</v>
      </c>
      <c r="U21" s="368">
        <v>2</v>
      </c>
      <c r="V21" s="368">
        <v>99</v>
      </c>
      <c r="W21" s="283">
        <f>V20+V21+V22</f>
        <v>260</v>
      </c>
      <c r="X21" s="322">
        <v>3</v>
      </c>
      <c r="Y21" s="285">
        <f>N21+W21</f>
        <v>488</v>
      </c>
      <c r="Z21" s="286">
        <f t="shared" si="2"/>
        <v>182</v>
      </c>
      <c r="AA21" s="287">
        <v>5</v>
      </c>
      <c r="AB21" s="222" t="s">
        <v>723</v>
      </c>
      <c r="AC21" s="289" t="s">
        <v>723</v>
      </c>
    </row>
    <row r="22" spans="1:29" s="166" customFormat="1" ht="33" customHeight="1" thickBot="1">
      <c r="A22" s="290"/>
      <c r="B22" s="291" t="s">
        <v>942</v>
      </c>
      <c r="C22" s="379" t="s">
        <v>577</v>
      </c>
      <c r="D22" s="293" t="s">
        <v>578</v>
      </c>
      <c r="E22" s="380" t="s">
        <v>579</v>
      </c>
      <c r="F22" s="295">
        <v>0.76</v>
      </c>
      <c r="G22" s="296">
        <v>5</v>
      </c>
      <c r="H22" s="297">
        <v>3</v>
      </c>
      <c r="I22" s="298">
        <v>29</v>
      </c>
      <c r="J22" s="299">
        <v>57</v>
      </c>
      <c r="K22" s="300">
        <f t="shared" si="3"/>
        <v>9573.72</v>
      </c>
      <c r="L22" s="301">
        <v>23</v>
      </c>
      <c r="M22" s="301">
        <v>78</v>
      </c>
      <c r="N22" s="302"/>
      <c r="O22" s="303"/>
      <c r="P22" s="296">
        <v>12</v>
      </c>
      <c r="Q22" s="297">
        <v>2</v>
      </c>
      <c r="R22" s="298">
        <v>57</v>
      </c>
      <c r="S22" s="299">
        <v>22</v>
      </c>
      <c r="T22" s="300">
        <f t="shared" si="1"/>
        <v>8087.92</v>
      </c>
      <c r="U22" s="301">
        <v>29</v>
      </c>
      <c r="V22" s="301">
        <v>72</v>
      </c>
      <c r="W22" s="302"/>
      <c r="X22" s="303"/>
      <c r="Y22" s="304"/>
      <c r="Z22" s="305">
        <f t="shared" si="2"/>
        <v>150</v>
      </c>
      <c r="AA22" s="306">
        <v>29</v>
      </c>
      <c r="AB22" s="307">
        <v>422</v>
      </c>
      <c r="AC22" s="308">
        <v>12</v>
      </c>
    </row>
    <row r="23" spans="1:29" s="166" customFormat="1" ht="33" customHeight="1">
      <c r="A23" s="274"/>
      <c r="B23" s="360" t="s">
        <v>217</v>
      </c>
      <c r="C23" s="381" t="s">
        <v>583</v>
      </c>
      <c r="D23" s="382" t="s">
        <v>635</v>
      </c>
      <c r="E23" s="312" t="s">
        <v>220</v>
      </c>
      <c r="F23" s="313">
        <v>0.64</v>
      </c>
      <c r="G23" s="383">
        <v>28</v>
      </c>
      <c r="H23" s="384">
        <v>3</v>
      </c>
      <c r="I23" s="385">
        <v>50</v>
      </c>
      <c r="J23" s="386">
        <v>13</v>
      </c>
      <c r="K23" s="318">
        <f t="shared" si="3"/>
        <v>8840.32</v>
      </c>
      <c r="L23" s="319">
        <v>7</v>
      </c>
      <c r="M23" s="319">
        <v>94</v>
      </c>
      <c r="N23" s="283"/>
      <c r="O23" s="284"/>
      <c r="P23" s="383">
        <v>27</v>
      </c>
      <c r="Q23" s="384">
        <v>3</v>
      </c>
      <c r="R23" s="385">
        <v>26</v>
      </c>
      <c r="S23" s="386">
        <v>30</v>
      </c>
      <c r="T23" s="318">
        <f t="shared" si="1"/>
        <v>7929.6</v>
      </c>
      <c r="U23" s="319">
        <v>21</v>
      </c>
      <c r="V23" s="319">
        <v>80</v>
      </c>
      <c r="W23" s="283"/>
      <c r="X23" s="284"/>
      <c r="Y23" s="285"/>
      <c r="Z23" s="324">
        <f t="shared" si="2"/>
        <v>174</v>
      </c>
      <c r="AA23" s="363">
        <v>13</v>
      </c>
      <c r="AB23" s="387">
        <v>437</v>
      </c>
      <c r="AC23" s="327">
        <v>5</v>
      </c>
    </row>
    <row r="24" spans="1:29" s="166" customFormat="1" ht="33" customHeight="1">
      <c r="A24" s="274">
        <v>6</v>
      </c>
      <c r="B24" s="275" t="s">
        <v>838</v>
      </c>
      <c r="C24" s="196" t="s">
        <v>647</v>
      </c>
      <c r="D24" s="46" t="s">
        <v>648</v>
      </c>
      <c r="E24" s="197" t="s">
        <v>217</v>
      </c>
      <c r="F24" s="328">
        <v>0.63</v>
      </c>
      <c r="G24" s="277">
        <v>38</v>
      </c>
      <c r="H24" s="278">
        <v>4</v>
      </c>
      <c r="I24" s="279">
        <v>25</v>
      </c>
      <c r="J24" s="280">
        <v>41</v>
      </c>
      <c r="K24" s="281">
        <f t="shared" si="3"/>
        <v>10042.83</v>
      </c>
      <c r="L24" s="282">
        <v>36</v>
      </c>
      <c r="M24" s="282">
        <v>65</v>
      </c>
      <c r="N24" s="283">
        <f>M23+M24+M25</f>
        <v>244</v>
      </c>
      <c r="O24" s="284">
        <v>7</v>
      </c>
      <c r="P24" s="277">
        <v>36</v>
      </c>
      <c r="Q24" s="351">
        <v>3</v>
      </c>
      <c r="R24" s="279">
        <v>42</v>
      </c>
      <c r="S24" s="352">
        <v>22</v>
      </c>
      <c r="T24" s="281">
        <f t="shared" si="1"/>
        <v>8405.460000000001</v>
      </c>
      <c r="U24" s="282">
        <v>35</v>
      </c>
      <c r="V24" s="282">
        <v>66</v>
      </c>
      <c r="W24" s="283">
        <f>V23+V24+V25</f>
        <v>242</v>
      </c>
      <c r="X24" s="284">
        <v>7</v>
      </c>
      <c r="Y24" s="285">
        <f>N24+W24</f>
        <v>486</v>
      </c>
      <c r="Z24" s="286">
        <f t="shared" si="2"/>
        <v>131</v>
      </c>
      <c r="AA24" s="287">
        <v>38</v>
      </c>
      <c r="AB24" s="288">
        <v>408</v>
      </c>
      <c r="AC24" s="289">
        <v>18</v>
      </c>
    </row>
    <row r="25" spans="1:29" s="166" customFormat="1" ht="33" customHeight="1" thickBot="1">
      <c r="A25" s="274"/>
      <c r="B25" s="329" t="s">
        <v>942</v>
      </c>
      <c r="C25" s="369" t="s">
        <v>871</v>
      </c>
      <c r="D25" s="370" t="s">
        <v>872</v>
      </c>
      <c r="E25" s="371" t="s">
        <v>839</v>
      </c>
      <c r="F25" s="388">
        <v>0.63</v>
      </c>
      <c r="G25" s="389">
        <v>33</v>
      </c>
      <c r="H25" s="390">
        <v>4</v>
      </c>
      <c r="I25" s="391">
        <v>5</v>
      </c>
      <c r="J25" s="392">
        <v>42</v>
      </c>
      <c r="K25" s="338">
        <f t="shared" si="3"/>
        <v>9287.460000000001</v>
      </c>
      <c r="L25" s="339">
        <v>16</v>
      </c>
      <c r="M25" s="393">
        <v>85</v>
      </c>
      <c r="N25" s="321"/>
      <c r="O25" s="322"/>
      <c r="P25" s="389">
        <v>23</v>
      </c>
      <c r="Q25" s="394">
        <v>3</v>
      </c>
      <c r="R25" s="391">
        <v>16</v>
      </c>
      <c r="S25" s="395">
        <v>1</v>
      </c>
      <c r="T25" s="338">
        <f t="shared" si="1"/>
        <v>7409.43</v>
      </c>
      <c r="U25" s="339">
        <v>5</v>
      </c>
      <c r="V25" s="393">
        <v>96</v>
      </c>
      <c r="W25" s="321"/>
      <c r="X25" s="322"/>
      <c r="Y25" s="323"/>
      <c r="Z25" s="340">
        <f t="shared" si="2"/>
        <v>181</v>
      </c>
      <c r="AA25" s="341">
        <v>6</v>
      </c>
      <c r="AB25" s="396">
        <v>181</v>
      </c>
      <c r="AC25" s="343">
        <v>37</v>
      </c>
    </row>
    <row r="26" spans="1:29" s="166" customFormat="1" ht="33" customHeight="1">
      <c r="A26" s="344"/>
      <c r="B26" s="257" t="s">
        <v>834</v>
      </c>
      <c r="C26" s="375" t="s">
        <v>208</v>
      </c>
      <c r="D26" s="114" t="s">
        <v>575</v>
      </c>
      <c r="E26" s="183" t="s">
        <v>215</v>
      </c>
      <c r="F26" s="376">
        <v>0.75</v>
      </c>
      <c r="G26" s="261">
        <v>9</v>
      </c>
      <c r="H26" s="262">
        <v>3</v>
      </c>
      <c r="I26" s="263">
        <v>34</v>
      </c>
      <c r="J26" s="264">
        <v>5</v>
      </c>
      <c r="K26" s="265">
        <f t="shared" si="3"/>
        <v>9633.75</v>
      </c>
      <c r="L26" s="266">
        <v>25</v>
      </c>
      <c r="M26" s="266">
        <v>76</v>
      </c>
      <c r="N26" s="267"/>
      <c r="O26" s="268"/>
      <c r="P26" s="261">
        <v>4</v>
      </c>
      <c r="Q26" s="266">
        <v>2</v>
      </c>
      <c r="R26" s="266">
        <v>41</v>
      </c>
      <c r="S26" s="266">
        <v>33</v>
      </c>
      <c r="T26" s="265">
        <f t="shared" si="1"/>
        <v>7269.75</v>
      </c>
      <c r="U26" s="266">
        <v>1</v>
      </c>
      <c r="V26" s="266">
        <v>100</v>
      </c>
      <c r="W26" s="267"/>
      <c r="X26" s="268"/>
      <c r="Y26" s="347"/>
      <c r="Z26" s="270">
        <f t="shared" si="2"/>
        <v>176</v>
      </c>
      <c r="AA26" s="348">
        <v>11</v>
      </c>
      <c r="AB26" s="397">
        <v>441</v>
      </c>
      <c r="AC26" s="273">
        <v>2</v>
      </c>
    </row>
    <row r="27" spans="1:29" s="166" customFormat="1" ht="33" customHeight="1">
      <c r="A27" s="274">
        <v>7</v>
      </c>
      <c r="B27" s="275" t="s">
        <v>840</v>
      </c>
      <c r="C27" s="219" t="s">
        <v>642</v>
      </c>
      <c r="D27" s="46" t="s">
        <v>947</v>
      </c>
      <c r="E27" s="211" t="s">
        <v>215</v>
      </c>
      <c r="F27" s="276">
        <v>0.75</v>
      </c>
      <c r="G27" s="277">
        <v>13</v>
      </c>
      <c r="H27" s="278">
        <v>3</v>
      </c>
      <c r="I27" s="279">
        <v>35</v>
      </c>
      <c r="J27" s="280">
        <v>19</v>
      </c>
      <c r="K27" s="281">
        <f t="shared" si="3"/>
        <v>9689.25</v>
      </c>
      <c r="L27" s="282">
        <v>27</v>
      </c>
      <c r="M27" s="282">
        <v>74</v>
      </c>
      <c r="N27" s="283">
        <f>M26+M27+M28</f>
        <v>218</v>
      </c>
      <c r="O27" s="284">
        <v>11</v>
      </c>
      <c r="P27" s="277">
        <v>7</v>
      </c>
      <c r="Q27" s="282">
        <v>2</v>
      </c>
      <c r="R27" s="282">
        <v>49</v>
      </c>
      <c r="S27" s="282">
        <v>43</v>
      </c>
      <c r="T27" s="281">
        <f t="shared" si="1"/>
        <v>7637.25</v>
      </c>
      <c r="U27" s="282">
        <v>11</v>
      </c>
      <c r="V27" s="282">
        <v>90</v>
      </c>
      <c r="W27" s="283">
        <f>V26+V27+V28</f>
        <v>263</v>
      </c>
      <c r="X27" s="284">
        <v>1</v>
      </c>
      <c r="Y27" s="285">
        <f>N27+W27</f>
        <v>481</v>
      </c>
      <c r="Z27" s="286">
        <f t="shared" si="2"/>
        <v>164</v>
      </c>
      <c r="AA27" s="353">
        <v>18</v>
      </c>
      <c r="AB27" s="398">
        <v>409</v>
      </c>
      <c r="AC27" s="289">
        <v>17</v>
      </c>
    </row>
    <row r="28" spans="1:29" s="166" customFormat="1" ht="33" customHeight="1" thickBot="1">
      <c r="A28" s="290"/>
      <c r="B28" s="291" t="s">
        <v>942</v>
      </c>
      <c r="C28" s="379" t="s">
        <v>774</v>
      </c>
      <c r="D28" s="293" t="s">
        <v>585</v>
      </c>
      <c r="E28" s="380" t="s">
        <v>215</v>
      </c>
      <c r="F28" s="295">
        <v>0.75</v>
      </c>
      <c r="G28" s="296">
        <v>16</v>
      </c>
      <c r="H28" s="297">
        <v>3</v>
      </c>
      <c r="I28" s="298">
        <v>41</v>
      </c>
      <c r="J28" s="299">
        <v>34</v>
      </c>
      <c r="K28" s="300">
        <f t="shared" si="3"/>
        <v>9970.5</v>
      </c>
      <c r="L28" s="301">
        <v>33</v>
      </c>
      <c r="M28" s="301">
        <v>68</v>
      </c>
      <c r="N28" s="302"/>
      <c r="O28" s="303"/>
      <c r="P28" s="296">
        <v>13</v>
      </c>
      <c r="Q28" s="301">
        <v>2</v>
      </c>
      <c r="R28" s="301">
        <v>58</v>
      </c>
      <c r="S28" s="301">
        <v>40</v>
      </c>
      <c r="T28" s="300">
        <f t="shared" si="1"/>
        <v>8040</v>
      </c>
      <c r="U28" s="301">
        <v>28</v>
      </c>
      <c r="V28" s="301">
        <v>73</v>
      </c>
      <c r="W28" s="302"/>
      <c r="X28" s="303"/>
      <c r="Y28" s="304"/>
      <c r="Z28" s="305">
        <f t="shared" si="2"/>
        <v>141</v>
      </c>
      <c r="AA28" s="357">
        <v>35</v>
      </c>
      <c r="AB28" s="399">
        <v>385</v>
      </c>
      <c r="AC28" s="308">
        <v>23</v>
      </c>
    </row>
    <row r="29" spans="1:29" ht="33" customHeight="1">
      <c r="A29" s="274"/>
      <c r="B29" s="360" t="s">
        <v>834</v>
      </c>
      <c r="C29" s="310" t="s">
        <v>869</v>
      </c>
      <c r="D29" s="400" t="s">
        <v>870</v>
      </c>
      <c r="E29" s="312" t="s">
        <v>215</v>
      </c>
      <c r="F29" s="313">
        <v>0.74</v>
      </c>
      <c r="G29" s="383">
        <v>11</v>
      </c>
      <c r="H29" s="384">
        <v>3</v>
      </c>
      <c r="I29" s="385">
        <v>34</v>
      </c>
      <c r="J29" s="386">
        <v>56</v>
      </c>
      <c r="K29" s="318">
        <f t="shared" si="3"/>
        <v>9543.039999999999</v>
      </c>
      <c r="L29" s="319">
        <v>22</v>
      </c>
      <c r="M29" s="319">
        <v>79</v>
      </c>
      <c r="N29" s="283"/>
      <c r="O29" s="284"/>
      <c r="P29" s="383">
        <v>5</v>
      </c>
      <c r="Q29" s="401">
        <v>2</v>
      </c>
      <c r="R29" s="385">
        <v>46</v>
      </c>
      <c r="S29" s="402">
        <v>8</v>
      </c>
      <c r="T29" s="318">
        <f t="shared" si="1"/>
        <v>7376.32</v>
      </c>
      <c r="U29" s="319">
        <v>4</v>
      </c>
      <c r="V29" s="319">
        <v>97</v>
      </c>
      <c r="W29" s="283"/>
      <c r="X29" s="284"/>
      <c r="Y29" s="285"/>
      <c r="Z29" s="324">
        <f t="shared" si="2"/>
        <v>176</v>
      </c>
      <c r="AA29" s="363">
        <v>12</v>
      </c>
      <c r="AB29" s="387">
        <v>355</v>
      </c>
      <c r="AC29" s="327">
        <v>24</v>
      </c>
    </row>
    <row r="30" spans="1:29" s="166" customFormat="1" ht="33" customHeight="1">
      <c r="A30" s="274">
        <v>8</v>
      </c>
      <c r="B30" s="275" t="s">
        <v>948</v>
      </c>
      <c r="C30" s="209" t="s">
        <v>658</v>
      </c>
      <c r="D30" s="36" t="s">
        <v>609</v>
      </c>
      <c r="E30" s="197" t="s">
        <v>215</v>
      </c>
      <c r="F30" s="276">
        <v>0.71</v>
      </c>
      <c r="G30" s="277">
        <v>25</v>
      </c>
      <c r="H30" s="278">
        <v>3</v>
      </c>
      <c r="I30" s="279">
        <v>47</v>
      </c>
      <c r="J30" s="280">
        <v>46</v>
      </c>
      <c r="K30" s="281">
        <f t="shared" si="3"/>
        <v>9702.859999999999</v>
      </c>
      <c r="L30" s="282">
        <v>28</v>
      </c>
      <c r="M30" s="282">
        <v>73</v>
      </c>
      <c r="N30" s="283">
        <f>M29+M30+M31</f>
        <v>249</v>
      </c>
      <c r="O30" s="284">
        <v>5</v>
      </c>
      <c r="P30" s="277">
        <v>25</v>
      </c>
      <c r="Q30" s="351">
        <v>3</v>
      </c>
      <c r="R30" s="279">
        <v>19</v>
      </c>
      <c r="S30" s="352">
        <v>45</v>
      </c>
      <c r="T30" s="281">
        <f t="shared" si="1"/>
        <v>8509.35</v>
      </c>
      <c r="U30" s="282">
        <v>36</v>
      </c>
      <c r="V30" s="282">
        <v>65</v>
      </c>
      <c r="W30" s="283">
        <f>V29+V30+V31</f>
        <v>229</v>
      </c>
      <c r="X30" s="284">
        <v>10</v>
      </c>
      <c r="Y30" s="285">
        <f>N30+W30</f>
        <v>478</v>
      </c>
      <c r="Z30" s="286">
        <f t="shared" si="2"/>
        <v>138</v>
      </c>
      <c r="AA30" s="287">
        <v>37</v>
      </c>
      <c r="AB30" s="288">
        <v>209</v>
      </c>
      <c r="AC30" s="289">
        <v>32</v>
      </c>
    </row>
    <row r="31" spans="1:29" s="166" customFormat="1" ht="33" customHeight="1" thickBot="1">
      <c r="A31" s="274"/>
      <c r="B31" s="329" t="s">
        <v>942</v>
      </c>
      <c r="C31" s="330" t="s">
        <v>600</v>
      </c>
      <c r="D31" s="331" t="s">
        <v>868</v>
      </c>
      <c r="E31" s="371" t="s">
        <v>215</v>
      </c>
      <c r="F31" s="333">
        <v>0.65</v>
      </c>
      <c r="G31" s="334">
        <v>21</v>
      </c>
      <c r="H31" s="335">
        <v>3</v>
      </c>
      <c r="I31" s="336">
        <v>45</v>
      </c>
      <c r="J31" s="337">
        <v>2</v>
      </c>
      <c r="K31" s="338">
        <f t="shared" si="3"/>
        <v>8776.300000000001</v>
      </c>
      <c r="L31" s="339">
        <v>4</v>
      </c>
      <c r="M31" s="339">
        <v>97</v>
      </c>
      <c r="N31" s="283"/>
      <c r="O31" s="284"/>
      <c r="P31" s="334">
        <v>32</v>
      </c>
      <c r="Q31" s="372">
        <v>3</v>
      </c>
      <c r="R31" s="336">
        <v>29</v>
      </c>
      <c r="S31" s="374">
        <v>43</v>
      </c>
      <c r="T31" s="338">
        <f t="shared" si="1"/>
        <v>8178.950000000001</v>
      </c>
      <c r="U31" s="339">
        <v>34</v>
      </c>
      <c r="V31" s="339">
        <v>67</v>
      </c>
      <c r="W31" s="283"/>
      <c r="X31" s="284"/>
      <c r="Y31" s="285"/>
      <c r="Z31" s="340">
        <f t="shared" si="2"/>
        <v>164</v>
      </c>
      <c r="AA31" s="341">
        <v>19</v>
      </c>
      <c r="AB31" s="342">
        <v>438</v>
      </c>
      <c r="AC31" s="343">
        <v>4</v>
      </c>
    </row>
    <row r="32" spans="1:29" s="166" customFormat="1" ht="33" customHeight="1">
      <c r="A32" s="344"/>
      <c r="B32" s="257" t="s">
        <v>216</v>
      </c>
      <c r="C32" s="258" t="s">
        <v>597</v>
      </c>
      <c r="D32" s="114" t="s">
        <v>754</v>
      </c>
      <c r="E32" s="183" t="s">
        <v>216</v>
      </c>
      <c r="F32" s="376">
        <v>0.76</v>
      </c>
      <c r="G32" s="261">
        <v>3</v>
      </c>
      <c r="H32" s="262">
        <v>3</v>
      </c>
      <c r="I32" s="263">
        <v>28</v>
      </c>
      <c r="J32" s="264">
        <v>29</v>
      </c>
      <c r="K32" s="265">
        <f t="shared" si="3"/>
        <v>9506.84</v>
      </c>
      <c r="L32" s="266">
        <v>20</v>
      </c>
      <c r="M32" s="266">
        <v>81</v>
      </c>
      <c r="N32" s="267"/>
      <c r="O32" s="268"/>
      <c r="P32" s="261"/>
      <c r="Q32" s="403"/>
      <c r="R32" s="404" t="s">
        <v>917</v>
      </c>
      <c r="S32" s="405"/>
      <c r="T32" s="266"/>
      <c r="U32" s="266"/>
      <c r="V32" s="266">
        <v>63</v>
      </c>
      <c r="W32" s="267"/>
      <c r="X32" s="268"/>
      <c r="Y32" s="347"/>
      <c r="Z32" s="270">
        <f t="shared" si="2"/>
        <v>144</v>
      </c>
      <c r="AA32" s="271">
        <v>34</v>
      </c>
      <c r="AB32" s="272">
        <v>406</v>
      </c>
      <c r="AC32" s="273">
        <v>19</v>
      </c>
    </row>
    <row r="33" spans="1:29" s="166" customFormat="1" ht="33" customHeight="1">
      <c r="A33" s="274">
        <v>9</v>
      </c>
      <c r="B33" s="406" t="s">
        <v>949</v>
      </c>
      <c r="C33" s="216" t="s">
        <v>789</v>
      </c>
      <c r="D33" s="46" t="s">
        <v>790</v>
      </c>
      <c r="E33" s="407" t="s">
        <v>216</v>
      </c>
      <c r="F33" s="276">
        <v>0.71</v>
      </c>
      <c r="G33" s="277">
        <v>22</v>
      </c>
      <c r="H33" s="278">
        <v>3</v>
      </c>
      <c r="I33" s="279">
        <v>45</v>
      </c>
      <c r="J33" s="280">
        <v>34</v>
      </c>
      <c r="K33" s="281">
        <f t="shared" si="3"/>
        <v>9609.14</v>
      </c>
      <c r="L33" s="282">
        <v>24</v>
      </c>
      <c r="M33" s="282">
        <v>77</v>
      </c>
      <c r="N33" s="283">
        <f>M32+M33+M34</f>
        <v>257</v>
      </c>
      <c r="O33" s="284">
        <v>3</v>
      </c>
      <c r="P33" s="277">
        <v>22</v>
      </c>
      <c r="Q33" s="278">
        <v>3</v>
      </c>
      <c r="R33" s="279">
        <v>10</v>
      </c>
      <c r="S33" s="280">
        <v>30</v>
      </c>
      <c r="T33" s="281">
        <f aca="true" t="shared" si="4" ref="T33:T41">(Q33*3600+R33*60+S33)*F33</f>
        <v>8115.299999999999</v>
      </c>
      <c r="U33" s="282">
        <v>31</v>
      </c>
      <c r="V33" s="282">
        <v>70</v>
      </c>
      <c r="W33" s="283">
        <f>V32+V33+V34</f>
        <v>211</v>
      </c>
      <c r="X33" s="284">
        <v>11</v>
      </c>
      <c r="Y33" s="285">
        <f>N33+W33</f>
        <v>468</v>
      </c>
      <c r="Z33" s="286">
        <f t="shared" si="2"/>
        <v>147</v>
      </c>
      <c r="AA33" s="287">
        <v>32</v>
      </c>
      <c r="AB33" s="288">
        <v>324</v>
      </c>
      <c r="AC33" s="289">
        <v>26</v>
      </c>
    </row>
    <row r="34" spans="1:29" ht="33" customHeight="1" thickBot="1">
      <c r="A34" s="290"/>
      <c r="B34" s="291" t="s">
        <v>950</v>
      </c>
      <c r="C34" s="379" t="s">
        <v>669</v>
      </c>
      <c r="D34" s="293" t="s">
        <v>951</v>
      </c>
      <c r="E34" s="408" t="s">
        <v>216</v>
      </c>
      <c r="F34" s="409">
        <v>0.6</v>
      </c>
      <c r="G34" s="296">
        <v>31</v>
      </c>
      <c r="H34" s="297">
        <v>3</v>
      </c>
      <c r="I34" s="298">
        <v>58</v>
      </c>
      <c r="J34" s="299">
        <v>22</v>
      </c>
      <c r="K34" s="300">
        <f t="shared" si="3"/>
        <v>8581.199999999999</v>
      </c>
      <c r="L34" s="301">
        <v>2</v>
      </c>
      <c r="M34" s="301">
        <v>99</v>
      </c>
      <c r="N34" s="302"/>
      <c r="O34" s="303"/>
      <c r="P34" s="296">
        <v>35</v>
      </c>
      <c r="Q34" s="297">
        <v>3</v>
      </c>
      <c r="R34" s="298">
        <v>40</v>
      </c>
      <c r="S34" s="299">
        <v>44</v>
      </c>
      <c r="T34" s="300">
        <f t="shared" si="4"/>
        <v>7946.4</v>
      </c>
      <c r="U34" s="301">
        <v>23</v>
      </c>
      <c r="V34" s="301">
        <v>78</v>
      </c>
      <c r="W34" s="302"/>
      <c r="X34" s="303"/>
      <c r="Y34" s="304"/>
      <c r="Z34" s="305">
        <f t="shared" si="2"/>
        <v>177</v>
      </c>
      <c r="AA34" s="306">
        <v>10</v>
      </c>
      <c r="AB34" s="307">
        <v>177</v>
      </c>
      <c r="AC34" s="308">
        <v>38</v>
      </c>
    </row>
    <row r="35" spans="1:29" s="166" customFormat="1" ht="33" customHeight="1">
      <c r="A35" s="274"/>
      <c r="B35" s="360" t="s">
        <v>834</v>
      </c>
      <c r="C35" s="381" t="s">
        <v>901</v>
      </c>
      <c r="D35" s="382" t="s">
        <v>902</v>
      </c>
      <c r="E35" s="312" t="s">
        <v>215</v>
      </c>
      <c r="F35" s="313">
        <v>0.76</v>
      </c>
      <c r="G35" s="383">
        <v>17</v>
      </c>
      <c r="H35" s="401">
        <v>3</v>
      </c>
      <c r="I35" s="385">
        <v>41</v>
      </c>
      <c r="J35" s="402">
        <v>40</v>
      </c>
      <c r="K35" s="318">
        <f t="shared" si="3"/>
        <v>10108</v>
      </c>
      <c r="L35" s="319">
        <v>38</v>
      </c>
      <c r="M35" s="319">
        <v>63</v>
      </c>
      <c r="N35" s="283"/>
      <c r="O35" s="284"/>
      <c r="P35" s="383">
        <v>8</v>
      </c>
      <c r="Q35" s="401">
        <v>2</v>
      </c>
      <c r="R35" s="385">
        <v>53</v>
      </c>
      <c r="S35" s="402">
        <v>23</v>
      </c>
      <c r="T35" s="318">
        <f t="shared" si="4"/>
        <v>7906.28</v>
      </c>
      <c r="U35" s="319">
        <v>20</v>
      </c>
      <c r="V35" s="319">
        <v>81</v>
      </c>
      <c r="W35" s="283"/>
      <c r="X35" s="284"/>
      <c r="Y35" s="285"/>
      <c r="Z35" s="324">
        <f t="shared" si="2"/>
        <v>144</v>
      </c>
      <c r="AA35" s="410">
        <v>33</v>
      </c>
      <c r="AB35" s="411">
        <v>385</v>
      </c>
      <c r="AC35" s="327">
        <v>22</v>
      </c>
    </row>
    <row r="36" spans="1:29" s="166" customFormat="1" ht="33" customHeight="1">
      <c r="A36" s="274">
        <v>10</v>
      </c>
      <c r="B36" s="275" t="s">
        <v>952</v>
      </c>
      <c r="C36" s="196" t="s">
        <v>735</v>
      </c>
      <c r="D36" s="46" t="s">
        <v>736</v>
      </c>
      <c r="E36" s="197" t="s">
        <v>215</v>
      </c>
      <c r="F36" s="276">
        <v>0.74</v>
      </c>
      <c r="G36" s="277">
        <v>20</v>
      </c>
      <c r="H36" s="351">
        <v>3</v>
      </c>
      <c r="I36" s="279">
        <v>44</v>
      </c>
      <c r="J36" s="352">
        <v>53</v>
      </c>
      <c r="K36" s="281">
        <f t="shared" si="3"/>
        <v>9984.82</v>
      </c>
      <c r="L36" s="282">
        <v>35</v>
      </c>
      <c r="M36" s="282">
        <v>66</v>
      </c>
      <c r="N36" s="283">
        <f>M35+M36+M37</f>
        <v>219</v>
      </c>
      <c r="O36" s="284">
        <v>10</v>
      </c>
      <c r="P36" s="277">
        <v>11</v>
      </c>
      <c r="Q36" s="351">
        <v>2</v>
      </c>
      <c r="R36" s="279">
        <v>57</v>
      </c>
      <c r="S36" s="352">
        <v>6</v>
      </c>
      <c r="T36" s="281">
        <f t="shared" si="4"/>
        <v>7863.24</v>
      </c>
      <c r="U36" s="282">
        <v>18</v>
      </c>
      <c r="V36" s="282">
        <v>83</v>
      </c>
      <c r="W36" s="283">
        <f>V35+V36+V37</f>
        <v>232</v>
      </c>
      <c r="X36" s="284">
        <v>9</v>
      </c>
      <c r="Y36" s="285">
        <f>N36+W36</f>
        <v>451</v>
      </c>
      <c r="Z36" s="286">
        <f t="shared" si="2"/>
        <v>149</v>
      </c>
      <c r="AA36" s="353">
        <v>30</v>
      </c>
      <c r="AB36" s="354">
        <v>428</v>
      </c>
      <c r="AC36" s="289">
        <v>7</v>
      </c>
    </row>
    <row r="37" spans="1:29" s="166" customFormat="1" ht="33" customHeight="1" thickBot="1">
      <c r="A37" s="274"/>
      <c r="B37" s="329" t="s">
        <v>942</v>
      </c>
      <c r="C37" s="330" t="s">
        <v>730</v>
      </c>
      <c r="D37" s="331" t="s">
        <v>731</v>
      </c>
      <c r="E37" s="371" t="s">
        <v>215</v>
      </c>
      <c r="F37" s="333">
        <v>0.65</v>
      </c>
      <c r="G37" s="334">
        <v>29</v>
      </c>
      <c r="H37" s="372">
        <v>3</v>
      </c>
      <c r="I37" s="336">
        <v>52</v>
      </c>
      <c r="J37" s="374">
        <v>32</v>
      </c>
      <c r="K37" s="338">
        <f t="shared" si="3"/>
        <v>9068.800000000001</v>
      </c>
      <c r="L37" s="339">
        <v>11</v>
      </c>
      <c r="M37" s="339">
        <v>90</v>
      </c>
      <c r="N37" s="283"/>
      <c r="O37" s="284"/>
      <c r="P37" s="334">
        <v>31</v>
      </c>
      <c r="Q37" s="372">
        <v>3</v>
      </c>
      <c r="R37" s="336">
        <v>29</v>
      </c>
      <c r="S37" s="374">
        <v>16</v>
      </c>
      <c r="T37" s="338">
        <f t="shared" si="4"/>
        <v>8161.400000000001</v>
      </c>
      <c r="U37" s="339">
        <v>33</v>
      </c>
      <c r="V37" s="339">
        <v>68</v>
      </c>
      <c r="W37" s="283"/>
      <c r="X37" s="284"/>
      <c r="Y37" s="285"/>
      <c r="Z37" s="340">
        <f t="shared" si="2"/>
        <v>158</v>
      </c>
      <c r="AA37" s="412">
        <v>23</v>
      </c>
      <c r="AB37" s="413">
        <v>426</v>
      </c>
      <c r="AC37" s="343">
        <v>8</v>
      </c>
    </row>
    <row r="38" spans="1:29" s="166" customFormat="1" ht="33" customHeight="1">
      <c r="A38" s="344"/>
      <c r="B38" s="257" t="s">
        <v>603</v>
      </c>
      <c r="C38" s="258" t="s">
        <v>781</v>
      </c>
      <c r="D38" s="114" t="s">
        <v>782</v>
      </c>
      <c r="E38" s="183" t="s">
        <v>603</v>
      </c>
      <c r="F38" s="260">
        <v>0.84</v>
      </c>
      <c r="G38" s="261">
        <v>1</v>
      </c>
      <c r="H38" s="345">
        <v>3</v>
      </c>
      <c r="I38" s="263">
        <v>16</v>
      </c>
      <c r="J38" s="346">
        <v>48</v>
      </c>
      <c r="K38" s="265">
        <f t="shared" si="3"/>
        <v>9918.72</v>
      </c>
      <c r="L38" s="266">
        <v>32</v>
      </c>
      <c r="M38" s="266">
        <v>69</v>
      </c>
      <c r="N38" s="267"/>
      <c r="O38" s="268"/>
      <c r="P38" s="261">
        <v>1</v>
      </c>
      <c r="Q38" s="345">
        <v>2</v>
      </c>
      <c r="R38" s="263">
        <v>28</v>
      </c>
      <c r="S38" s="346">
        <v>37</v>
      </c>
      <c r="T38" s="265">
        <f t="shared" si="4"/>
        <v>7490.28</v>
      </c>
      <c r="U38" s="266">
        <v>8</v>
      </c>
      <c r="V38" s="266">
        <v>93</v>
      </c>
      <c r="W38" s="267"/>
      <c r="X38" s="268"/>
      <c r="Y38" s="347"/>
      <c r="Z38" s="270">
        <f t="shared" si="2"/>
        <v>162</v>
      </c>
      <c r="AA38" s="271">
        <v>20</v>
      </c>
      <c r="AB38" s="272">
        <v>423</v>
      </c>
      <c r="AC38" s="273">
        <v>10</v>
      </c>
    </row>
    <row r="39" spans="1:29" s="166" customFormat="1" ht="33" customHeight="1">
      <c r="A39" s="274">
        <v>11</v>
      </c>
      <c r="B39" s="275" t="s">
        <v>953</v>
      </c>
      <c r="C39" s="196" t="s">
        <v>580</v>
      </c>
      <c r="D39" s="46" t="s">
        <v>653</v>
      </c>
      <c r="E39" s="211" t="s">
        <v>603</v>
      </c>
      <c r="F39" s="276">
        <v>0.78</v>
      </c>
      <c r="G39" s="277">
        <v>4</v>
      </c>
      <c r="H39" s="351">
        <v>3</v>
      </c>
      <c r="I39" s="279">
        <v>28</v>
      </c>
      <c r="J39" s="352">
        <v>58</v>
      </c>
      <c r="K39" s="281">
        <f t="shared" si="3"/>
        <v>9779.640000000001</v>
      </c>
      <c r="L39" s="282">
        <v>30</v>
      </c>
      <c r="M39" s="282">
        <v>71</v>
      </c>
      <c r="N39" s="283">
        <f>M38+M39+M40</f>
        <v>204</v>
      </c>
      <c r="O39" s="284">
        <v>12</v>
      </c>
      <c r="P39" s="277">
        <v>6</v>
      </c>
      <c r="Q39" s="351">
        <v>2</v>
      </c>
      <c r="R39" s="279">
        <v>48</v>
      </c>
      <c r="S39" s="352">
        <v>16</v>
      </c>
      <c r="T39" s="281">
        <f t="shared" si="4"/>
        <v>7874.88</v>
      </c>
      <c r="U39" s="282">
        <v>19</v>
      </c>
      <c r="V39" s="282">
        <v>82</v>
      </c>
      <c r="W39" s="283">
        <f>V38+V39+V40</f>
        <v>239</v>
      </c>
      <c r="X39" s="284">
        <v>8</v>
      </c>
      <c r="Y39" s="285">
        <f>N39+W39</f>
        <v>443</v>
      </c>
      <c r="Z39" s="286">
        <f t="shared" si="2"/>
        <v>153</v>
      </c>
      <c r="AA39" s="287">
        <v>28</v>
      </c>
      <c r="AB39" s="288">
        <v>249</v>
      </c>
      <c r="AC39" s="289">
        <v>30</v>
      </c>
    </row>
    <row r="40" spans="1:29" s="428" customFormat="1" ht="33" customHeight="1" thickBot="1">
      <c r="A40" s="414"/>
      <c r="B40" s="291" t="s">
        <v>942</v>
      </c>
      <c r="C40" s="292" t="s">
        <v>841</v>
      </c>
      <c r="D40" s="293" t="s">
        <v>913</v>
      </c>
      <c r="E40" s="380" t="s">
        <v>914</v>
      </c>
      <c r="F40" s="295">
        <v>0.78</v>
      </c>
      <c r="G40" s="415">
        <v>10</v>
      </c>
      <c r="H40" s="416">
        <v>3</v>
      </c>
      <c r="I40" s="417">
        <v>34</v>
      </c>
      <c r="J40" s="418">
        <v>36</v>
      </c>
      <c r="K40" s="300">
        <f t="shared" si="3"/>
        <v>10043.28</v>
      </c>
      <c r="L40" s="301">
        <v>37</v>
      </c>
      <c r="M40" s="301">
        <v>64</v>
      </c>
      <c r="N40" s="419"/>
      <c r="O40" s="420"/>
      <c r="P40" s="415">
        <v>20</v>
      </c>
      <c r="Q40" s="416">
        <v>3</v>
      </c>
      <c r="R40" s="421">
        <v>7</v>
      </c>
      <c r="S40" s="422">
        <v>11</v>
      </c>
      <c r="T40" s="300">
        <f t="shared" si="4"/>
        <v>8760.18</v>
      </c>
      <c r="U40" s="423">
        <v>37</v>
      </c>
      <c r="V40" s="423">
        <v>64</v>
      </c>
      <c r="W40" s="424"/>
      <c r="X40" s="425"/>
      <c r="Y40" s="426"/>
      <c r="Z40" s="305">
        <f t="shared" si="2"/>
        <v>128</v>
      </c>
      <c r="AA40" s="306">
        <v>39</v>
      </c>
      <c r="AB40" s="427" t="s">
        <v>954</v>
      </c>
      <c r="AC40" s="308" t="s">
        <v>954</v>
      </c>
    </row>
    <row r="41" spans="1:29" s="166" customFormat="1" ht="33" customHeight="1">
      <c r="A41" s="274"/>
      <c r="B41" s="360" t="s">
        <v>955</v>
      </c>
      <c r="C41" s="381" t="s">
        <v>956</v>
      </c>
      <c r="D41" s="382" t="s">
        <v>957</v>
      </c>
      <c r="E41" s="312" t="s">
        <v>958</v>
      </c>
      <c r="F41" s="313">
        <v>0.7</v>
      </c>
      <c r="G41" s="383">
        <v>15</v>
      </c>
      <c r="H41" s="384">
        <v>3</v>
      </c>
      <c r="I41" s="385">
        <v>37</v>
      </c>
      <c r="J41" s="386">
        <v>25</v>
      </c>
      <c r="K41" s="318">
        <f t="shared" si="3"/>
        <v>9131.5</v>
      </c>
      <c r="L41" s="319">
        <v>12</v>
      </c>
      <c r="M41" s="319">
        <v>89</v>
      </c>
      <c r="N41" s="283"/>
      <c r="O41" s="284"/>
      <c r="P41" s="383">
        <v>15</v>
      </c>
      <c r="Q41" s="384">
        <v>3</v>
      </c>
      <c r="R41" s="385">
        <v>1</v>
      </c>
      <c r="S41" s="386">
        <v>9</v>
      </c>
      <c r="T41" s="318">
        <f t="shared" si="4"/>
        <v>7608.299999999999</v>
      </c>
      <c r="U41" s="319">
        <v>10</v>
      </c>
      <c r="V41" s="319">
        <v>91</v>
      </c>
      <c r="W41" s="283"/>
      <c r="X41" s="284"/>
      <c r="Y41" s="285"/>
      <c r="Z41" s="324">
        <f t="shared" si="2"/>
        <v>180</v>
      </c>
      <c r="AA41" s="363">
        <v>8</v>
      </c>
      <c r="AB41" s="387">
        <v>440</v>
      </c>
      <c r="AC41" s="327">
        <v>3</v>
      </c>
    </row>
    <row r="42" spans="1:29" ht="33" customHeight="1">
      <c r="A42" s="274">
        <v>12</v>
      </c>
      <c r="B42" s="275" t="s">
        <v>959</v>
      </c>
      <c r="C42" s="196" t="s">
        <v>960</v>
      </c>
      <c r="D42" s="46" t="s">
        <v>961</v>
      </c>
      <c r="E42" s="197" t="s">
        <v>958</v>
      </c>
      <c r="F42" s="276">
        <v>0.61</v>
      </c>
      <c r="G42" s="277">
        <v>32</v>
      </c>
      <c r="H42" s="278">
        <v>3</v>
      </c>
      <c r="I42" s="279">
        <v>59</v>
      </c>
      <c r="J42" s="280">
        <v>53</v>
      </c>
      <c r="K42" s="281">
        <f t="shared" si="3"/>
        <v>8779.73</v>
      </c>
      <c r="L42" s="282">
        <v>5</v>
      </c>
      <c r="M42" s="282">
        <v>96</v>
      </c>
      <c r="N42" s="283">
        <f>M41+M42+M43</f>
        <v>269</v>
      </c>
      <c r="O42" s="284">
        <v>2</v>
      </c>
      <c r="P42" s="277"/>
      <c r="Q42" s="429"/>
      <c r="R42" s="430" t="s">
        <v>962</v>
      </c>
      <c r="S42" s="431"/>
      <c r="T42" s="282"/>
      <c r="U42" s="282"/>
      <c r="V42" s="282">
        <v>82</v>
      </c>
      <c r="W42" s="283">
        <f>V41+V42+V43</f>
        <v>173</v>
      </c>
      <c r="X42" s="284">
        <v>12</v>
      </c>
      <c r="Y42" s="285">
        <f>N42+W42</f>
        <v>442</v>
      </c>
      <c r="Z42" s="286">
        <f t="shared" si="2"/>
        <v>178</v>
      </c>
      <c r="AA42" s="287">
        <v>9</v>
      </c>
      <c r="AB42" s="288">
        <v>450</v>
      </c>
      <c r="AC42" s="289">
        <v>1</v>
      </c>
    </row>
    <row r="43" spans="1:29" s="166" customFormat="1" ht="33" customHeight="1" thickBot="1">
      <c r="A43" s="274"/>
      <c r="B43" s="329" t="s">
        <v>963</v>
      </c>
      <c r="C43" s="369" t="s">
        <v>964</v>
      </c>
      <c r="D43" s="370" t="s">
        <v>965</v>
      </c>
      <c r="E43" s="371" t="s">
        <v>220</v>
      </c>
      <c r="F43" s="388">
        <v>0.63</v>
      </c>
      <c r="G43" s="334">
        <v>34</v>
      </c>
      <c r="H43" s="372">
        <v>4</v>
      </c>
      <c r="I43" s="336">
        <v>6</v>
      </c>
      <c r="J43" s="374">
        <v>40</v>
      </c>
      <c r="K43" s="338">
        <f t="shared" si="3"/>
        <v>9324</v>
      </c>
      <c r="L43" s="339">
        <v>17</v>
      </c>
      <c r="M43" s="339">
        <v>84</v>
      </c>
      <c r="N43" s="283"/>
      <c r="O43" s="284"/>
      <c r="P43" s="334"/>
      <c r="Q43" s="432"/>
      <c r="R43" s="373" t="s">
        <v>843</v>
      </c>
      <c r="S43" s="433"/>
      <c r="T43" s="339"/>
      <c r="U43" s="339"/>
      <c r="V43" s="339">
        <v>0</v>
      </c>
      <c r="W43" s="283"/>
      <c r="X43" s="284"/>
      <c r="Y43" s="285"/>
      <c r="Z43" s="340">
        <f t="shared" si="2"/>
        <v>84</v>
      </c>
      <c r="AA43" s="341">
        <v>40</v>
      </c>
      <c r="AB43" s="342" t="s">
        <v>682</v>
      </c>
      <c r="AC43" s="343" t="s">
        <v>682</v>
      </c>
    </row>
    <row r="44" spans="1:29" s="166" customFormat="1" ht="33" customHeight="1">
      <c r="A44" s="344"/>
      <c r="B44" s="257" t="s">
        <v>765</v>
      </c>
      <c r="C44" s="434" t="s">
        <v>639</v>
      </c>
      <c r="D44" s="114" t="s">
        <v>697</v>
      </c>
      <c r="E44" s="259" t="s">
        <v>765</v>
      </c>
      <c r="F44" s="376">
        <v>0.73</v>
      </c>
      <c r="G44" s="261"/>
      <c r="H44" s="345"/>
      <c r="I44" s="404" t="s">
        <v>966</v>
      </c>
      <c r="J44" s="346"/>
      <c r="K44" s="265"/>
      <c r="L44" s="266"/>
      <c r="M44" s="266">
        <v>82</v>
      </c>
      <c r="N44" s="267"/>
      <c r="O44" s="268"/>
      <c r="P44" s="261">
        <v>10</v>
      </c>
      <c r="Q44" s="345">
        <v>2</v>
      </c>
      <c r="R44" s="263">
        <v>56</v>
      </c>
      <c r="S44" s="346">
        <v>26</v>
      </c>
      <c r="T44" s="265">
        <f>(Q44*3600+R44*60+S44)*F44</f>
        <v>7727.78</v>
      </c>
      <c r="U44" s="266">
        <v>13</v>
      </c>
      <c r="V44" s="266">
        <v>88</v>
      </c>
      <c r="W44" s="267"/>
      <c r="X44" s="268"/>
      <c r="Y44" s="347"/>
      <c r="Z44" s="270">
        <f t="shared" si="2"/>
        <v>170</v>
      </c>
      <c r="AA44" s="271">
        <v>15</v>
      </c>
      <c r="AB44" s="272">
        <v>411</v>
      </c>
      <c r="AC44" s="273">
        <v>15</v>
      </c>
    </row>
    <row r="45" spans="1:29" ht="33" customHeight="1">
      <c r="A45" s="274">
        <v>13</v>
      </c>
      <c r="B45" s="275" t="s">
        <v>967</v>
      </c>
      <c r="C45" s="216" t="s">
        <v>842</v>
      </c>
      <c r="D45" s="46" t="s">
        <v>704</v>
      </c>
      <c r="E45" s="197" t="s">
        <v>765</v>
      </c>
      <c r="F45" s="276">
        <v>0.64</v>
      </c>
      <c r="G45" s="277">
        <v>27</v>
      </c>
      <c r="H45" s="351">
        <v>3</v>
      </c>
      <c r="I45" s="279">
        <v>49</v>
      </c>
      <c r="J45" s="352">
        <v>33</v>
      </c>
      <c r="K45" s="281">
        <f>(H45*3600+I45*60+J45)*F45</f>
        <v>8814.72</v>
      </c>
      <c r="L45" s="282">
        <v>6</v>
      </c>
      <c r="M45" s="282">
        <v>95</v>
      </c>
      <c r="N45" s="283">
        <f>M44+M45+M46</f>
        <v>177</v>
      </c>
      <c r="O45" s="284">
        <v>13</v>
      </c>
      <c r="P45" s="277">
        <v>30</v>
      </c>
      <c r="Q45" s="351">
        <v>3</v>
      </c>
      <c r="R45" s="279">
        <v>28</v>
      </c>
      <c r="S45" s="352">
        <v>46</v>
      </c>
      <c r="T45" s="281">
        <f>(Q45*3600+R45*60+S45)*F45</f>
        <v>8016.64</v>
      </c>
      <c r="U45" s="282">
        <v>26</v>
      </c>
      <c r="V45" s="282">
        <v>75</v>
      </c>
      <c r="W45" s="283">
        <f>V44+V45+V46</f>
        <v>163</v>
      </c>
      <c r="X45" s="284">
        <v>13</v>
      </c>
      <c r="Y45" s="285">
        <f>N45+W45</f>
        <v>340</v>
      </c>
      <c r="Z45" s="286">
        <f t="shared" si="2"/>
        <v>170</v>
      </c>
      <c r="AA45" s="287">
        <v>16</v>
      </c>
      <c r="AB45" s="288">
        <v>419</v>
      </c>
      <c r="AC45" s="289">
        <v>13</v>
      </c>
    </row>
    <row r="46" spans="1:29" s="166" customFormat="1" ht="33" customHeight="1" thickBot="1">
      <c r="A46" s="290"/>
      <c r="B46" s="291" t="s">
        <v>825</v>
      </c>
      <c r="C46" s="435" t="s">
        <v>748</v>
      </c>
      <c r="D46" s="436" t="s">
        <v>637</v>
      </c>
      <c r="E46" s="294" t="s">
        <v>216</v>
      </c>
      <c r="F46" s="437">
        <v>0.67</v>
      </c>
      <c r="G46" s="296"/>
      <c r="H46" s="355"/>
      <c r="I46" s="438" t="s">
        <v>787</v>
      </c>
      <c r="J46" s="356"/>
      <c r="K46" s="300"/>
      <c r="L46" s="301"/>
      <c r="M46" s="301">
        <v>0</v>
      </c>
      <c r="N46" s="302"/>
      <c r="O46" s="303"/>
      <c r="P46" s="296"/>
      <c r="Q46" s="439"/>
      <c r="R46" s="438" t="s">
        <v>787</v>
      </c>
      <c r="S46" s="440"/>
      <c r="T46" s="301"/>
      <c r="U46" s="301"/>
      <c r="V46" s="301">
        <v>0</v>
      </c>
      <c r="W46" s="302"/>
      <c r="X46" s="303"/>
      <c r="Y46" s="304"/>
      <c r="Z46" s="305">
        <f t="shared" si="2"/>
        <v>0</v>
      </c>
      <c r="AA46" s="306" t="s">
        <v>802</v>
      </c>
      <c r="AB46" s="307">
        <v>245</v>
      </c>
      <c r="AC46" s="308">
        <v>31</v>
      </c>
    </row>
    <row r="47" spans="1:29" s="166" customFormat="1" ht="33" customHeight="1">
      <c r="A47" s="274"/>
      <c r="B47" s="309" t="s">
        <v>834</v>
      </c>
      <c r="C47" s="381" t="s">
        <v>911</v>
      </c>
      <c r="D47" s="382" t="s">
        <v>912</v>
      </c>
      <c r="E47" s="312" t="s">
        <v>215</v>
      </c>
      <c r="F47" s="313">
        <v>0.72</v>
      </c>
      <c r="G47" s="383">
        <v>8</v>
      </c>
      <c r="H47" s="384">
        <v>3</v>
      </c>
      <c r="I47" s="385">
        <v>33</v>
      </c>
      <c r="J47" s="386">
        <v>31</v>
      </c>
      <c r="K47" s="318">
        <f>(H47*3600+I47*60+J47)*F47</f>
        <v>9223.92</v>
      </c>
      <c r="L47" s="319">
        <v>13</v>
      </c>
      <c r="M47" s="319">
        <v>88</v>
      </c>
      <c r="N47" s="283"/>
      <c r="O47" s="284"/>
      <c r="P47" s="383">
        <v>21</v>
      </c>
      <c r="Q47" s="384">
        <v>3</v>
      </c>
      <c r="R47" s="385">
        <v>8</v>
      </c>
      <c r="S47" s="386">
        <v>38</v>
      </c>
      <c r="T47" s="318">
        <f>(Q47*3600+R47*60+S47)*F47</f>
        <v>8148.96</v>
      </c>
      <c r="U47" s="319">
        <v>32</v>
      </c>
      <c r="V47" s="319">
        <v>69</v>
      </c>
      <c r="W47" s="283"/>
      <c r="X47" s="284"/>
      <c r="Y47" s="285"/>
      <c r="Z47" s="324">
        <f t="shared" si="2"/>
        <v>157</v>
      </c>
      <c r="AA47" s="363">
        <v>26</v>
      </c>
      <c r="AB47" s="387">
        <v>410</v>
      </c>
      <c r="AC47" s="327">
        <v>16</v>
      </c>
    </row>
    <row r="48" spans="1:29" s="166" customFormat="1" ht="33" customHeight="1">
      <c r="A48" s="274">
        <v>14</v>
      </c>
      <c r="B48" s="275" t="s">
        <v>968</v>
      </c>
      <c r="C48" s="196" t="s">
        <v>605</v>
      </c>
      <c r="D48" s="46" t="s">
        <v>606</v>
      </c>
      <c r="E48" s="312" t="s">
        <v>215</v>
      </c>
      <c r="F48" s="276">
        <v>0.71</v>
      </c>
      <c r="G48" s="277">
        <v>18</v>
      </c>
      <c r="H48" s="278">
        <v>3</v>
      </c>
      <c r="I48" s="279">
        <v>43</v>
      </c>
      <c r="J48" s="280">
        <v>33</v>
      </c>
      <c r="K48" s="281">
        <f>(H48*3600+I48*60+J48)*F48</f>
        <v>9523.23</v>
      </c>
      <c r="L48" s="282">
        <v>21</v>
      </c>
      <c r="M48" s="282">
        <v>80</v>
      </c>
      <c r="N48" s="283">
        <f>M47+M48+M49</f>
        <v>168</v>
      </c>
      <c r="O48" s="284">
        <v>14</v>
      </c>
      <c r="P48" s="277">
        <v>19</v>
      </c>
      <c r="Q48" s="278">
        <v>3</v>
      </c>
      <c r="R48" s="279">
        <v>6</v>
      </c>
      <c r="S48" s="280">
        <v>37</v>
      </c>
      <c r="T48" s="281">
        <f>(Q48*3600+R48*60+S48)*F48</f>
        <v>7949.87</v>
      </c>
      <c r="U48" s="282">
        <v>24</v>
      </c>
      <c r="V48" s="282">
        <v>77</v>
      </c>
      <c r="W48" s="283">
        <f>V47+V48+V49</f>
        <v>146</v>
      </c>
      <c r="X48" s="284">
        <v>14</v>
      </c>
      <c r="Y48" s="285">
        <f>N48+W48</f>
        <v>314</v>
      </c>
      <c r="Z48" s="286">
        <f t="shared" si="2"/>
        <v>157</v>
      </c>
      <c r="AA48" s="287">
        <v>25</v>
      </c>
      <c r="AB48" s="288">
        <v>327</v>
      </c>
      <c r="AC48" s="289">
        <v>25</v>
      </c>
    </row>
    <row r="49" spans="1:29" s="166" customFormat="1" ht="33" customHeight="1" thickBot="1">
      <c r="A49" s="274"/>
      <c r="B49" s="329" t="s">
        <v>942</v>
      </c>
      <c r="C49" s="330" t="s">
        <v>587</v>
      </c>
      <c r="D49" s="331" t="s">
        <v>588</v>
      </c>
      <c r="E49" s="371" t="s">
        <v>215</v>
      </c>
      <c r="F49" s="388">
        <v>0.69</v>
      </c>
      <c r="G49" s="334"/>
      <c r="H49" s="335"/>
      <c r="I49" s="373" t="s">
        <v>794</v>
      </c>
      <c r="J49" s="337"/>
      <c r="K49" s="338"/>
      <c r="L49" s="339"/>
      <c r="M49" s="339">
        <v>0</v>
      </c>
      <c r="N49" s="283"/>
      <c r="O49" s="284"/>
      <c r="P49" s="334"/>
      <c r="Q49" s="441"/>
      <c r="R49" s="373" t="s">
        <v>794</v>
      </c>
      <c r="S49" s="442"/>
      <c r="T49" s="339"/>
      <c r="U49" s="339"/>
      <c r="V49" s="339">
        <v>0</v>
      </c>
      <c r="W49" s="283"/>
      <c r="X49" s="284"/>
      <c r="Y49" s="285"/>
      <c r="Z49" s="340">
        <f t="shared" si="2"/>
        <v>0</v>
      </c>
      <c r="AA49" s="341" t="s">
        <v>723</v>
      </c>
      <c r="AB49" s="342">
        <v>273</v>
      </c>
      <c r="AC49" s="343">
        <v>27</v>
      </c>
    </row>
    <row r="50" spans="1:29" ht="33" customHeight="1">
      <c r="A50" s="344"/>
      <c r="B50" s="257" t="s">
        <v>837</v>
      </c>
      <c r="C50" s="258" t="s">
        <v>923</v>
      </c>
      <c r="D50" s="114" t="s">
        <v>924</v>
      </c>
      <c r="E50" s="259" t="s">
        <v>579</v>
      </c>
      <c r="F50" s="376">
        <v>0.64</v>
      </c>
      <c r="G50" s="443"/>
      <c r="H50" s="444"/>
      <c r="I50" s="404" t="s">
        <v>794</v>
      </c>
      <c r="J50" s="445"/>
      <c r="K50" s="265"/>
      <c r="L50" s="266"/>
      <c r="M50" s="266">
        <v>0</v>
      </c>
      <c r="N50" s="267"/>
      <c r="O50" s="268"/>
      <c r="P50" s="261"/>
      <c r="Q50" s="446"/>
      <c r="R50" s="404" t="s">
        <v>794</v>
      </c>
      <c r="S50" s="447"/>
      <c r="T50" s="266"/>
      <c r="U50" s="266"/>
      <c r="V50" s="266">
        <v>0</v>
      </c>
      <c r="W50" s="267"/>
      <c r="X50" s="268"/>
      <c r="Y50" s="347"/>
      <c r="Z50" s="270">
        <v>0</v>
      </c>
      <c r="AA50" s="348" t="s">
        <v>723</v>
      </c>
      <c r="AB50" s="349">
        <v>0</v>
      </c>
      <c r="AC50" s="273" t="s">
        <v>723</v>
      </c>
    </row>
    <row r="51" spans="1:29" s="166" customFormat="1" ht="33" customHeight="1">
      <c r="A51" s="274">
        <v>15</v>
      </c>
      <c r="B51" s="275" t="s">
        <v>844</v>
      </c>
      <c r="C51" s="196" t="s">
        <v>469</v>
      </c>
      <c r="D51" s="46" t="s">
        <v>637</v>
      </c>
      <c r="E51" s="197" t="s">
        <v>638</v>
      </c>
      <c r="F51" s="276">
        <v>0.64</v>
      </c>
      <c r="G51" s="277"/>
      <c r="H51" s="351"/>
      <c r="I51" s="430" t="s">
        <v>843</v>
      </c>
      <c r="J51" s="352"/>
      <c r="K51" s="281"/>
      <c r="L51" s="282"/>
      <c r="M51" s="282">
        <v>0</v>
      </c>
      <c r="N51" s="283">
        <f>M50+M51+M52</f>
        <v>0</v>
      </c>
      <c r="O51" s="284">
        <v>15</v>
      </c>
      <c r="P51" s="277"/>
      <c r="Q51" s="448"/>
      <c r="R51" s="430" t="s">
        <v>843</v>
      </c>
      <c r="S51" s="449"/>
      <c r="T51" s="282"/>
      <c r="U51" s="282"/>
      <c r="V51" s="282">
        <v>0</v>
      </c>
      <c r="W51" s="283">
        <f>V50+V51+V52</f>
        <v>0</v>
      </c>
      <c r="X51" s="284">
        <v>15</v>
      </c>
      <c r="Y51" s="285">
        <f>N51+W51</f>
        <v>0</v>
      </c>
      <c r="Z51" s="286">
        <v>0</v>
      </c>
      <c r="AA51" s="353" t="s">
        <v>682</v>
      </c>
      <c r="AB51" s="354">
        <v>251</v>
      </c>
      <c r="AC51" s="289">
        <v>29</v>
      </c>
    </row>
    <row r="52" spans="1:29" s="166" customFormat="1" ht="33" customHeight="1" thickBot="1">
      <c r="A52" s="290"/>
      <c r="B52" s="291" t="s">
        <v>825</v>
      </c>
      <c r="C52" s="292"/>
      <c r="D52" s="293"/>
      <c r="E52" s="294"/>
      <c r="F52" s="295"/>
      <c r="G52" s="450"/>
      <c r="H52" s="451"/>
      <c r="I52" s="452"/>
      <c r="J52" s="453"/>
      <c r="K52" s="454"/>
      <c r="L52" s="455"/>
      <c r="M52" s="455"/>
      <c r="N52" s="456"/>
      <c r="O52" s="457"/>
      <c r="P52" s="450"/>
      <c r="Q52" s="451"/>
      <c r="R52" s="452"/>
      <c r="S52" s="453"/>
      <c r="T52" s="455"/>
      <c r="U52" s="458"/>
      <c r="V52" s="458"/>
      <c r="W52" s="456"/>
      <c r="X52" s="457"/>
      <c r="Y52" s="304"/>
      <c r="Z52" s="305"/>
      <c r="AA52" s="357"/>
      <c r="AB52" s="459"/>
      <c r="AC52" s="308"/>
    </row>
    <row r="53" spans="1:29" s="166" customFormat="1" ht="33" customHeight="1" thickBot="1">
      <c r="A53" s="460"/>
      <c r="B53" s="461"/>
      <c r="C53" s="462" t="s">
        <v>969</v>
      </c>
      <c r="D53" s="463"/>
      <c r="E53" s="1283" t="s">
        <v>845</v>
      </c>
      <c r="F53" s="1283"/>
      <c r="G53" s="1283"/>
      <c r="H53" s="1283"/>
      <c r="I53" s="1283"/>
      <c r="J53" s="1283"/>
      <c r="K53" s="464"/>
      <c r="L53" s="464"/>
      <c r="M53" s="464"/>
      <c r="N53" s="1279" t="s">
        <v>846</v>
      </c>
      <c r="O53" s="1279"/>
      <c r="P53" s="464"/>
      <c r="Q53" s="464"/>
      <c r="R53" s="464"/>
      <c r="S53" s="464"/>
      <c r="T53" s="464"/>
      <c r="U53" s="1238" t="s">
        <v>970</v>
      </c>
      <c r="V53" s="1239"/>
      <c r="W53" s="1239"/>
      <c r="X53" s="1239"/>
      <c r="Y53" s="1240"/>
      <c r="Z53" s="1240"/>
      <c r="AA53" s="1240"/>
      <c r="AB53" s="1240"/>
      <c r="AC53" s="1241"/>
    </row>
    <row r="54" spans="1:29" s="166" customFormat="1" ht="31.5" customHeight="1" thickTop="1">
      <c r="A54" s="460"/>
      <c r="B54" s="1277" t="s">
        <v>847</v>
      </c>
      <c r="C54" s="1280" t="s">
        <v>971</v>
      </c>
      <c r="D54" s="1213"/>
      <c r="E54" s="1213"/>
      <c r="F54" s="1213"/>
      <c r="G54" s="1213"/>
      <c r="H54" s="1213"/>
      <c r="I54" s="1213"/>
      <c r="J54" s="1213"/>
      <c r="K54" s="1213"/>
      <c r="L54" s="1213"/>
      <c r="M54" s="1213"/>
      <c r="N54" s="1248" t="s">
        <v>848</v>
      </c>
      <c r="O54" s="1249"/>
      <c r="P54" s="1249"/>
      <c r="Q54" s="1249"/>
      <c r="R54" s="465" t="s">
        <v>849</v>
      </c>
      <c r="S54" s="465"/>
      <c r="T54" s="465"/>
      <c r="U54" s="1242" t="s">
        <v>850</v>
      </c>
      <c r="V54" s="1243"/>
      <c r="W54" s="1243"/>
      <c r="X54" s="1243"/>
      <c r="Y54" s="1243"/>
      <c r="Z54" s="1243"/>
      <c r="AA54" s="1243"/>
      <c r="AB54" s="1243"/>
      <c r="AC54" s="1244"/>
    </row>
    <row r="55" spans="1:29" s="166" customFormat="1" ht="28.5" customHeight="1" thickBot="1">
      <c r="A55" s="460"/>
      <c r="B55" s="1278"/>
      <c r="C55" s="1280" t="s">
        <v>972</v>
      </c>
      <c r="D55" s="1213"/>
      <c r="E55" s="1213"/>
      <c r="F55" s="1213"/>
      <c r="G55" s="1213"/>
      <c r="H55" s="1213"/>
      <c r="I55" s="1213"/>
      <c r="J55" s="1213"/>
      <c r="K55" s="1213"/>
      <c r="L55" s="1213"/>
      <c r="M55" s="1213"/>
      <c r="N55" s="1249" t="s">
        <v>851</v>
      </c>
      <c r="O55" s="1249"/>
      <c r="P55" s="1249"/>
      <c r="Q55" s="1249"/>
      <c r="R55" s="465" t="s">
        <v>852</v>
      </c>
      <c r="S55" s="465"/>
      <c r="T55" s="465"/>
      <c r="U55" s="1242" t="s">
        <v>853</v>
      </c>
      <c r="V55" s="1243"/>
      <c r="W55" s="1243"/>
      <c r="X55" s="1243"/>
      <c r="Y55" s="1243"/>
      <c r="Z55" s="1243"/>
      <c r="AA55" s="1243"/>
      <c r="AB55" s="1243"/>
      <c r="AC55" s="1244"/>
    </row>
    <row r="56" spans="1:29" s="166" customFormat="1" ht="27" customHeight="1" thickBot="1" thickTop="1">
      <c r="A56" s="231"/>
      <c r="B56" s="466"/>
      <c r="C56" s="1228" t="s">
        <v>854</v>
      </c>
      <c r="D56" s="1228"/>
      <c r="E56" s="1228"/>
      <c r="F56" s="1228"/>
      <c r="G56" s="1228"/>
      <c r="H56" s="1228"/>
      <c r="I56" s="1228"/>
      <c r="J56" s="1228"/>
      <c r="K56" s="1228"/>
      <c r="L56" s="1228"/>
      <c r="M56" s="1228"/>
      <c r="N56" s="1250" t="s">
        <v>855</v>
      </c>
      <c r="O56" s="1250"/>
      <c r="P56" s="1250"/>
      <c r="Q56" s="1250"/>
      <c r="R56" s="467"/>
      <c r="S56" s="467"/>
      <c r="T56" s="467"/>
      <c r="U56" s="1245" t="s">
        <v>856</v>
      </c>
      <c r="V56" s="1246"/>
      <c r="W56" s="1246"/>
      <c r="X56" s="1246"/>
      <c r="Y56" s="1246"/>
      <c r="Z56" s="1246"/>
      <c r="AA56" s="1246"/>
      <c r="AB56" s="1246"/>
      <c r="AC56" s="1247"/>
    </row>
    <row r="57" spans="1:29" ht="14.25">
      <c r="A57" s="468"/>
      <c r="B57" s="468"/>
      <c r="C57" s="468"/>
      <c r="D57" s="468"/>
      <c r="E57" s="468"/>
      <c r="F57" s="468"/>
      <c r="G57" s="468"/>
      <c r="H57" s="468"/>
      <c r="I57" s="468"/>
      <c r="J57" s="468"/>
      <c r="K57" s="468"/>
      <c r="L57" s="468"/>
      <c r="M57" s="468"/>
      <c r="N57" s="468"/>
      <c r="O57" s="468"/>
      <c r="P57" s="468"/>
      <c r="Q57" s="468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</row>
    <row r="58" spans="1:29" ht="14.25">
      <c r="A58" s="468"/>
      <c r="B58" s="468"/>
      <c r="C58" s="468"/>
      <c r="D58" s="468"/>
      <c r="E58" s="468"/>
      <c r="F58" s="468"/>
      <c r="G58" s="468"/>
      <c r="H58" s="468"/>
      <c r="I58" s="468"/>
      <c r="J58" s="468"/>
      <c r="K58" s="468"/>
      <c r="L58" s="468"/>
      <c r="M58" s="468"/>
      <c r="N58" s="468"/>
      <c r="O58" s="468"/>
      <c r="P58" s="468"/>
      <c r="Q58" s="468"/>
      <c r="R58" s="468"/>
      <c r="S58" s="468"/>
      <c r="T58" s="468"/>
      <c r="U58" s="468"/>
      <c r="V58" s="468"/>
      <c r="W58" s="468"/>
      <c r="X58" s="468"/>
      <c r="Y58" s="468"/>
      <c r="Z58" s="468"/>
      <c r="AA58" s="468"/>
      <c r="AB58" s="468"/>
      <c r="AC58" s="468"/>
    </row>
    <row r="59" spans="1:29" ht="14.25">
      <c r="A59" s="468"/>
      <c r="B59" s="468"/>
      <c r="C59" s="468"/>
      <c r="D59" s="468"/>
      <c r="E59" s="468"/>
      <c r="F59" s="468"/>
      <c r="G59" s="468"/>
      <c r="H59" s="468"/>
      <c r="I59" s="468"/>
      <c r="J59" s="468"/>
      <c r="K59" s="468"/>
      <c r="L59" s="468"/>
      <c r="M59" s="468"/>
      <c r="N59" s="468"/>
      <c r="O59" s="468"/>
      <c r="P59" s="468"/>
      <c r="Q59" s="468"/>
      <c r="R59" s="468"/>
      <c r="S59" s="468"/>
      <c r="T59" s="468"/>
      <c r="U59" s="468"/>
      <c r="V59" s="468"/>
      <c r="W59" s="468"/>
      <c r="X59" s="468"/>
      <c r="Y59" s="468"/>
      <c r="Z59" s="468"/>
      <c r="AA59" s="468"/>
      <c r="AB59" s="468"/>
      <c r="AC59" s="468"/>
    </row>
    <row r="60" spans="1:29" ht="14.25">
      <c r="A60" s="468"/>
      <c r="B60" s="468"/>
      <c r="C60" s="468"/>
      <c r="D60" s="468"/>
      <c r="E60" s="468"/>
      <c r="F60" s="468"/>
      <c r="G60" s="468"/>
      <c r="H60" s="468"/>
      <c r="I60" s="468"/>
      <c r="J60" s="468"/>
      <c r="K60" s="468"/>
      <c r="L60" s="468"/>
      <c r="M60" s="468"/>
      <c r="N60" s="468"/>
      <c r="O60" s="468"/>
      <c r="P60" s="468"/>
      <c r="Q60" s="468"/>
      <c r="R60" s="468"/>
      <c r="S60" s="468"/>
      <c r="T60" s="468"/>
      <c r="U60" s="468"/>
      <c r="V60" s="468"/>
      <c r="W60" s="468"/>
      <c r="X60" s="468"/>
      <c r="Y60" s="468"/>
      <c r="Z60" s="468"/>
      <c r="AA60" s="468"/>
      <c r="AB60" s="468"/>
      <c r="AC60" s="468"/>
    </row>
    <row r="61" spans="1:29" ht="14.25">
      <c r="A61" s="468"/>
      <c r="B61" s="468"/>
      <c r="C61" s="468"/>
      <c r="D61" s="468"/>
      <c r="E61" s="468"/>
      <c r="F61" s="468"/>
      <c r="G61" s="468"/>
      <c r="H61" s="468"/>
      <c r="I61" s="468"/>
      <c r="J61" s="468"/>
      <c r="K61" s="468"/>
      <c r="L61" s="468"/>
      <c r="M61" s="468"/>
      <c r="N61" s="468"/>
      <c r="O61" s="468"/>
      <c r="P61" s="468"/>
      <c r="Q61" s="468"/>
      <c r="R61" s="468"/>
      <c r="S61" s="468"/>
      <c r="T61" s="468"/>
      <c r="U61" s="468"/>
      <c r="V61" s="468"/>
      <c r="W61" s="468"/>
      <c r="X61" s="468"/>
      <c r="Y61" s="468"/>
      <c r="Z61" s="468"/>
      <c r="AA61" s="468"/>
      <c r="AB61" s="468"/>
      <c r="AC61" s="468"/>
    </row>
    <row r="62" spans="1:29" ht="14.25">
      <c r="A62" s="468"/>
      <c r="B62" s="468"/>
      <c r="C62" s="468"/>
      <c r="D62" s="468"/>
      <c r="E62" s="468"/>
      <c r="F62" s="468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8"/>
      <c r="R62" s="468"/>
      <c r="S62" s="468"/>
      <c r="T62" s="468"/>
      <c r="U62" s="468"/>
      <c r="V62" s="468"/>
      <c r="W62" s="468"/>
      <c r="X62" s="468"/>
      <c r="Y62" s="468"/>
      <c r="Z62" s="468"/>
      <c r="AA62" s="468"/>
      <c r="AB62" s="468"/>
      <c r="AC62" s="468"/>
    </row>
    <row r="63" spans="1:29" ht="14.25">
      <c r="A63" s="468"/>
      <c r="B63" s="468"/>
      <c r="C63" s="468"/>
      <c r="D63" s="468"/>
      <c r="E63" s="468"/>
      <c r="F63" s="468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8"/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</row>
    <row r="64" spans="1:29" ht="14.25">
      <c r="A64" s="468"/>
      <c r="B64" s="468"/>
      <c r="C64" s="468"/>
      <c r="D64" s="468"/>
      <c r="E64" s="468"/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8"/>
      <c r="AB64" s="468"/>
      <c r="AC64" s="468"/>
    </row>
    <row r="65" spans="1:29" ht="14.25">
      <c r="A65" s="468"/>
      <c r="B65" s="468"/>
      <c r="C65" s="468"/>
      <c r="D65" s="468"/>
      <c r="E65" s="468"/>
      <c r="F65" s="468"/>
      <c r="G65" s="468"/>
      <c r="H65" s="468"/>
      <c r="I65" s="468"/>
      <c r="J65" s="468"/>
      <c r="K65" s="468"/>
      <c r="L65" s="468"/>
      <c r="M65" s="468"/>
      <c r="N65" s="468"/>
      <c r="O65" s="468"/>
      <c r="P65" s="468"/>
      <c r="Q65" s="468"/>
      <c r="R65" s="468"/>
      <c r="S65" s="468"/>
      <c r="T65" s="468"/>
      <c r="U65" s="468"/>
      <c r="V65" s="468"/>
      <c r="W65" s="468"/>
      <c r="X65" s="468"/>
      <c r="Y65" s="468"/>
      <c r="Z65" s="468"/>
      <c r="AA65" s="468"/>
      <c r="AB65" s="468"/>
      <c r="AC65" s="468"/>
    </row>
    <row r="66" spans="1:29" ht="14.25">
      <c r="A66" s="468"/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8"/>
      <c r="N66" s="468"/>
      <c r="O66" s="468"/>
      <c r="P66" s="468"/>
      <c r="Q66" s="468"/>
      <c r="R66" s="468"/>
      <c r="S66" s="468"/>
      <c r="T66" s="468"/>
      <c r="U66" s="468"/>
      <c r="V66" s="468"/>
      <c r="W66" s="468"/>
      <c r="X66" s="468"/>
      <c r="Y66" s="468"/>
      <c r="Z66" s="468"/>
      <c r="AA66" s="468"/>
      <c r="AB66" s="468"/>
      <c r="AC66" s="468"/>
    </row>
    <row r="67" spans="1:29" ht="14.25">
      <c r="A67" s="468"/>
      <c r="B67" s="468"/>
      <c r="C67" s="468"/>
      <c r="D67" s="468"/>
      <c r="E67" s="468"/>
      <c r="F67" s="468"/>
      <c r="G67" s="468"/>
      <c r="H67" s="468"/>
      <c r="I67" s="468"/>
      <c r="J67" s="468"/>
      <c r="K67" s="468"/>
      <c r="L67" s="468"/>
      <c r="M67" s="468"/>
      <c r="N67" s="468"/>
      <c r="O67" s="468"/>
      <c r="P67" s="468"/>
      <c r="Q67" s="468"/>
      <c r="R67" s="468"/>
      <c r="S67" s="468"/>
      <c r="T67" s="468"/>
      <c r="U67" s="468"/>
      <c r="V67" s="468"/>
      <c r="W67" s="468"/>
      <c r="X67" s="468"/>
      <c r="Y67" s="468"/>
      <c r="Z67" s="468"/>
      <c r="AA67" s="468"/>
      <c r="AB67" s="468"/>
      <c r="AC67" s="468"/>
    </row>
    <row r="68" spans="1:29" ht="14.25">
      <c r="A68" s="468"/>
      <c r="B68" s="468"/>
      <c r="C68" s="468"/>
      <c r="D68" s="468"/>
      <c r="E68" s="468"/>
      <c r="F68" s="468"/>
      <c r="G68" s="468"/>
      <c r="H68" s="468"/>
      <c r="I68" s="468"/>
      <c r="J68" s="468"/>
      <c r="K68" s="468"/>
      <c r="L68" s="468"/>
      <c r="M68" s="468"/>
      <c r="N68" s="468"/>
      <c r="O68" s="468"/>
      <c r="P68" s="468"/>
      <c r="Q68" s="468"/>
      <c r="R68" s="468"/>
      <c r="S68" s="468"/>
      <c r="T68" s="468"/>
      <c r="U68" s="468"/>
      <c r="V68" s="468"/>
      <c r="W68" s="468"/>
      <c r="X68" s="468"/>
      <c r="Y68" s="468"/>
      <c r="Z68" s="468"/>
      <c r="AA68" s="468"/>
      <c r="AB68" s="468"/>
      <c r="AC68" s="468"/>
    </row>
    <row r="69" spans="1:29" ht="14.25">
      <c r="A69" s="468"/>
      <c r="B69" s="468"/>
      <c r="C69" s="468"/>
      <c r="D69" s="468"/>
      <c r="E69" s="468"/>
      <c r="F69" s="468"/>
      <c r="G69" s="468"/>
      <c r="H69" s="468"/>
      <c r="I69" s="468"/>
      <c r="J69" s="468"/>
      <c r="K69" s="468"/>
      <c r="L69" s="468"/>
      <c r="M69" s="468"/>
      <c r="N69" s="468"/>
      <c r="O69" s="468"/>
      <c r="P69" s="468"/>
      <c r="Q69" s="468"/>
      <c r="R69" s="468"/>
      <c r="S69" s="468"/>
      <c r="T69" s="468"/>
      <c r="U69" s="468"/>
      <c r="V69" s="468"/>
      <c r="W69" s="468"/>
      <c r="X69" s="468"/>
      <c r="Y69" s="468"/>
      <c r="Z69" s="468"/>
      <c r="AA69" s="468"/>
      <c r="AB69" s="468"/>
      <c r="AC69" s="468"/>
    </row>
    <row r="70" spans="1:29" ht="14.25">
      <c r="A70" s="468"/>
      <c r="B70" s="468"/>
      <c r="C70" s="468"/>
      <c r="D70" s="468"/>
      <c r="E70" s="468"/>
      <c r="F70" s="468"/>
      <c r="G70" s="468"/>
      <c r="H70" s="468"/>
      <c r="I70" s="468"/>
      <c r="J70" s="468"/>
      <c r="K70" s="468"/>
      <c r="L70" s="468"/>
      <c r="M70" s="468"/>
      <c r="N70" s="468"/>
      <c r="O70" s="468"/>
      <c r="P70" s="468"/>
      <c r="Q70" s="468"/>
      <c r="R70" s="468"/>
      <c r="S70" s="468"/>
      <c r="T70" s="468"/>
      <c r="U70" s="468"/>
      <c r="V70" s="468"/>
      <c r="W70" s="468"/>
      <c r="X70" s="468"/>
      <c r="Y70" s="468"/>
      <c r="Z70" s="468"/>
      <c r="AA70" s="468"/>
      <c r="AB70" s="468"/>
      <c r="AC70" s="468"/>
    </row>
    <row r="71" spans="1:29" ht="14.25">
      <c r="A71" s="468"/>
      <c r="B71" s="468"/>
      <c r="C71" s="468"/>
      <c r="D71" s="468"/>
      <c r="E71" s="468"/>
      <c r="F71" s="468"/>
      <c r="G71" s="468"/>
      <c r="H71" s="468"/>
      <c r="I71" s="468"/>
      <c r="J71" s="468"/>
      <c r="K71" s="468"/>
      <c r="L71" s="468"/>
      <c r="M71" s="468"/>
      <c r="N71" s="468"/>
      <c r="O71" s="468"/>
      <c r="P71" s="468"/>
      <c r="Q71" s="468"/>
      <c r="R71" s="468"/>
      <c r="S71" s="468"/>
      <c r="T71" s="468"/>
      <c r="U71" s="468"/>
      <c r="V71" s="468"/>
      <c r="W71" s="468"/>
      <c r="X71" s="468"/>
      <c r="Y71" s="468"/>
      <c r="Z71" s="468"/>
      <c r="AA71" s="468"/>
      <c r="AB71" s="468"/>
      <c r="AC71" s="468"/>
    </row>
    <row r="72" spans="1:29" ht="14.25">
      <c r="A72" s="468"/>
      <c r="B72" s="468"/>
      <c r="C72" s="468"/>
      <c r="D72" s="468"/>
      <c r="E72" s="468"/>
      <c r="F72" s="468"/>
      <c r="G72" s="468"/>
      <c r="H72" s="468"/>
      <c r="I72" s="468"/>
      <c r="J72" s="468"/>
      <c r="K72" s="468"/>
      <c r="L72" s="468"/>
      <c r="M72" s="468"/>
      <c r="N72" s="468"/>
      <c r="O72" s="468"/>
      <c r="P72" s="468"/>
      <c r="Q72" s="468"/>
      <c r="R72" s="468"/>
      <c r="S72" s="468"/>
      <c r="T72" s="468"/>
      <c r="U72" s="468"/>
      <c r="V72" s="468"/>
      <c r="W72" s="468"/>
      <c r="X72" s="468"/>
      <c r="Y72" s="468"/>
      <c r="Z72" s="468"/>
      <c r="AA72" s="468"/>
      <c r="AB72" s="468"/>
      <c r="AC72" s="468"/>
    </row>
    <row r="73" spans="1:29" ht="14.25">
      <c r="A73" s="468"/>
      <c r="B73" s="468"/>
      <c r="C73" s="468"/>
      <c r="D73" s="468"/>
      <c r="E73" s="468"/>
      <c r="F73" s="468"/>
      <c r="G73" s="468"/>
      <c r="H73" s="468"/>
      <c r="I73" s="468"/>
      <c r="J73" s="468"/>
      <c r="K73" s="468"/>
      <c r="L73" s="468"/>
      <c r="M73" s="468"/>
      <c r="N73" s="468"/>
      <c r="O73" s="468"/>
      <c r="P73" s="468"/>
      <c r="Q73" s="468"/>
      <c r="R73" s="468"/>
      <c r="S73" s="468"/>
      <c r="T73" s="468"/>
      <c r="U73" s="468"/>
      <c r="V73" s="468"/>
      <c r="W73" s="468"/>
      <c r="X73" s="468"/>
      <c r="Y73" s="468"/>
      <c r="Z73" s="468"/>
      <c r="AA73" s="468"/>
      <c r="AB73" s="468"/>
      <c r="AC73" s="468"/>
    </row>
    <row r="74" spans="1:29" ht="14.25">
      <c r="A74" s="468"/>
      <c r="B74" s="468"/>
      <c r="C74" s="468"/>
      <c r="D74" s="468"/>
      <c r="E74" s="468"/>
      <c r="F74" s="468"/>
      <c r="G74" s="468"/>
      <c r="H74" s="468"/>
      <c r="I74" s="468"/>
      <c r="J74" s="468"/>
      <c r="K74" s="468"/>
      <c r="L74" s="468"/>
      <c r="M74" s="468"/>
      <c r="N74" s="468"/>
      <c r="O74" s="468"/>
      <c r="P74" s="468"/>
      <c r="Q74" s="468"/>
      <c r="R74" s="468"/>
      <c r="S74" s="468"/>
      <c r="T74" s="468"/>
      <c r="U74" s="468"/>
      <c r="V74" s="468"/>
      <c r="W74" s="468"/>
      <c r="X74" s="468"/>
      <c r="Y74" s="468"/>
      <c r="Z74" s="468"/>
      <c r="AA74" s="468"/>
      <c r="AB74" s="468"/>
      <c r="AC74" s="468"/>
    </row>
    <row r="75" spans="1:29" ht="14.25">
      <c r="A75" s="468"/>
      <c r="B75" s="468"/>
      <c r="C75" s="468"/>
      <c r="D75" s="468"/>
      <c r="E75" s="468"/>
      <c r="F75" s="468"/>
      <c r="G75" s="468"/>
      <c r="H75" s="468"/>
      <c r="I75" s="468"/>
      <c r="J75" s="468"/>
      <c r="K75" s="468"/>
      <c r="L75" s="468"/>
      <c r="M75" s="468"/>
      <c r="N75" s="468"/>
      <c r="O75" s="468"/>
      <c r="P75" s="468"/>
      <c r="Q75" s="468"/>
      <c r="R75" s="468"/>
      <c r="S75" s="468"/>
      <c r="T75" s="468"/>
      <c r="U75" s="468"/>
      <c r="V75" s="468"/>
      <c r="W75" s="468"/>
      <c r="X75" s="468"/>
      <c r="Y75" s="468"/>
      <c r="Z75" s="468"/>
      <c r="AA75" s="468"/>
      <c r="AB75" s="468"/>
      <c r="AC75" s="468"/>
    </row>
    <row r="76" spans="1:29" ht="14.25">
      <c r="A76" s="468"/>
      <c r="B76" s="468"/>
      <c r="C76" s="468"/>
      <c r="D76" s="468"/>
      <c r="E76" s="468"/>
      <c r="F76" s="468"/>
      <c r="G76" s="468"/>
      <c r="H76" s="468"/>
      <c r="I76" s="468"/>
      <c r="J76" s="468"/>
      <c r="K76" s="468"/>
      <c r="L76" s="468"/>
      <c r="M76" s="468"/>
      <c r="N76" s="468"/>
      <c r="O76" s="468"/>
      <c r="P76" s="468"/>
      <c r="Q76" s="468"/>
      <c r="R76" s="468"/>
      <c r="S76" s="468"/>
      <c r="T76" s="468"/>
      <c r="U76" s="468"/>
      <c r="V76" s="468"/>
      <c r="W76" s="468"/>
      <c r="X76" s="468"/>
      <c r="Y76" s="468"/>
      <c r="Z76" s="468"/>
      <c r="AA76" s="468"/>
      <c r="AB76" s="468"/>
      <c r="AC76" s="468"/>
    </row>
    <row r="77" spans="1:29" ht="14.25">
      <c r="A77" s="468"/>
      <c r="B77" s="468"/>
      <c r="C77" s="468"/>
      <c r="D77" s="468"/>
      <c r="E77" s="468"/>
      <c r="F77" s="468"/>
      <c r="G77" s="468"/>
      <c r="H77" s="468"/>
      <c r="I77" s="468"/>
      <c r="J77" s="468"/>
      <c r="K77" s="468"/>
      <c r="L77" s="468"/>
      <c r="M77" s="468"/>
      <c r="N77" s="468"/>
      <c r="O77" s="468"/>
      <c r="P77" s="468"/>
      <c r="Q77" s="468"/>
      <c r="R77" s="468"/>
      <c r="S77" s="468"/>
      <c r="T77" s="468"/>
      <c r="U77" s="468"/>
      <c r="V77" s="468"/>
      <c r="W77" s="468"/>
      <c r="X77" s="468"/>
      <c r="Y77" s="468"/>
      <c r="Z77" s="468"/>
      <c r="AA77" s="468"/>
      <c r="AB77" s="468"/>
      <c r="AC77" s="468"/>
    </row>
    <row r="78" spans="1:29" ht="14.25">
      <c r="A78" s="468"/>
      <c r="B78" s="468"/>
      <c r="C78" s="468"/>
      <c r="D78" s="468"/>
      <c r="E78" s="468"/>
      <c r="F78" s="468"/>
      <c r="G78" s="468"/>
      <c r="H78" s="468"/>
      <c r="I78" s="468"/>
      <c r="J78" s="468"/>
      <c r="K78" s="468"/>
      <c r="L78" s="468"/>
      <c r="M78" s="468"/>
      <c r="N78" s="468"/>
      <c r="O78" s="468"/>
      <c r="P78" s="468"/>
      <c r="Q78" s="468"/>
      <c r="R78" s="468"/>
      <c r="S78" s="468"/>
      <c r="T78" s="468"/>
      <c r="U78" s="468"/>
      <c r="V78" s="468"/>
      <c r="W78" s="468"/>
      <c r="X78" s="468"/>
      <c r="Y78" s="468"/>
      <c r="Z78" s="468"/>
      <c r="AA78" s="468"/>
      <c r="AB78" s="468"/>
      <c r="AC78" s="468"/>
    </row>
    <row r="79" spans="1:29" ht="14.25">
      <c r="A79" s="468"/>
      <c r="B79" s="468"/>
      <c r="C79" s="468"/>
      <c r="D79" s="468"/>
      <c r="E79" s="468"/>
      <c r="F79" s="468"/>
      <c r="G79" s="468"/>
      <c r="H79" s="468"/>
      <c r="I79" s="468"/>
      <c r="J79" s="468"/>
      <c r="K79" s="468"/>
      <c r="L79" s="468"/>
      <c r="M79" s="468"/>
      <c r="N79" s="468"/>
      <c r="O79" s="468"/>
      <c r="P79" s="468"/>
      <c r="Q79" s="468"/>
      <c r="R79" s="468"/>
      <c r="S79" s="468"/>
      <c r="T79" s="468"/>
      <c r="U79" s="468"/>
      <c r="V79" s="468"/>
      <c r="W79" s="468"/>
      <c r="X79" s="468"/>
      <c r="Y79" s="468"/>
      <c r="Z79" s="468"/>
      <c r="AA79" s="468"/>
      <c r="AB79" s="468"/>
      <c r="AC79" s="468"/>
    </row>
    <row r="80" spans="1:29" ht="14.25">
      <c r="A80" s="468"/>
      <c r="B80" s="468"/>
      <c r="C80" s="468"/>
      <c r="D80" s="468"/>
      <c r="E80" s="468"/>
      <c r="F80" s="468"/>
      <c r="G80" s="468"/>
      <c r="H80" s="468"/>
      <c r="I80" s="468"/>
      <c r="J80" s="468"/>
      <c r="K80" s="468"/>
      <c r="L80" s="468"/>
      <c r="M80" s="468"/>
      <c r="N80" s="468"/>
      <c r="O80" s="468"/>
      <c r="P80" s="468"/>
      <c r="Q80" s="468"/>
      <c r="R80" s="468"/>
      <c r="S80" s="468"/>
      <c r="T80" s="468"/>
      <c r="U80" s="468"/>
      <c r="V80" s="468"/>
      <c r="W80" s="468"/>
      <c r="X80" s="468"/>
      <c r="Y80" s="468"/>
      <c r="Z80" s="468"/>
      <c r="AA80" s="468"/>
      <c r="AB80" s="468"/>
      <c r="AC80" s="468"/>
    </row>
    <row r="81" spans="1:29" ht="14.25">
      <c r="A81" s="468"/>
      <c r="B81" s="468"/>
      <c r="C81" s="468"/>
      <c r="D81" s="468"/>
      <c r="E81" s="468"/>
      <c r="F81" s="468"/>
      <c r="G81" s="468"/>
      <c r="H81" s="468"/>
      <c r="I81" s="468"/>
      <c r="J81" s="468"/>
      <c r="K81" s="468"/>
      <c r="L81" s="468"/>
      <c r="M81" s="468"/>
      <c r="N81" s="468"/>
      <c r="O81" s="468"/>
      <c r="P81" s="468"/>
      <c r="Q81" s="468"/>
      <c r="R81" s="468"/>
      <c r="S81" s="468"/>
      <c r="T81" s="468"/>
      <c r="U81" s="468"/>
      <c r="V81" s="468"/>
      <c r="W81" s="468"/>
      <c r="X81" s="468"/>
      <c r="Y81" s="468"/>
      <c r="Z81" s="468"/>
      <c r="AA81" s="468"/>
      <c r="AB81" s="468"/>
      <c r="AC81" s="468"/>
    </row>
    <row r="82" spans="1:29" ht="14.25">
      <c r="A82" s="468"/>
      <c r="B82" s="468"/>
      <c r="C82" s="468"/>
      <c r="D82" s="468"/>
      <c r="E82" s="468"/>
      <c r="F82" s="468"/>
      <c r="G82" s="468"/>
      <c r="H82" s="468"/>
      <c r="I82" s="468"/>
      <c r="J82" s="468"/>
      <c r="K82" s="468"/>
      <c r="L82" s="468"/>
      <c r="M82" s="468"/>
      <c r="N82" s="468"/>
      <c r="O82" s="468"/>
      <c r="P82" s="468"/>
      <c r="Q82" s="468"/>
      <c r="R82" s="468"/>
      <c r="S82" s="468"/>
      <c r="T82" s="468"/>
      <c r="U82" s="468"/>
      <c r="V82" s="468"/>
      <c r="W82" s="468"/>
      <c r="X82" s="468"/>
      <c r="Y82" s="468"/>
      <c r="Z82" s="468"/>
      <c r="AA82" s="468"/>
      <c r="AB82" s="468"/>
      <c r="AC82" s="468"/>
    </row>
    <row r="83" spans="1:29" ht="14.25">
      <c r="A83" s="468"/>
      <c r="B83" s="468"/>
      <c r="C83" s="468"/>
      <c r="D83" s="468"/>
      <c r="E83" s="468"/>
      <c r="F83" s="468"/>
      <c r="G83" s="468"/>
      <c r="H83" s="468"/>
      <c r="I83" s="468"/>
      <c r="J83" s="468"/>
      <c r="K83" s="468"/>
      <c r="L83" s="468"/>
      <c r="M83" s="468"/>
      <c r="N83" s="468"/>
      <c r="O83" s="468"/>
      <c r="P83" s="468"/>
      <c r="Q83" s="468"/>
      <c r="R83" s="468"/>
      <c r="S83" s="468"/>
      <c r="T83" s="468"/>
      <c r="U83" s="468"/>
      <c r="V83" s="468"/>
      <c r="W83" s="468"/>
      <c r="X83" s="468"/>
      <c r="Y83" s="468"/>
      <c r="Z83" s="468"/>
      <c r="AA83" s="468"/>
      <c r="AB83" s="468"/>
      <c r="AC83" s="468"/>
    </row>
    <row r="84" spans="1:29" ht="14.25">
      <c r="A84" s="468"/>
      <c r="B84" s="468"/>
      <c r="C84" s="468"/>
      <c r="D84" s="468"/>
      <c r="E84" s="468"/>
      <c r="F84" s="468"/>
      <c r="G84" s="468"/>
      <c r="H84" s="468"/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</row>
    <row r="85" spans="1:29" ht="14.25">
      <c r="A85" s="468"/>
      <c r="B85" s="468"/>
      <c r="C85" s="468"/>
      <c r="D85" s="468"/>
      <c r="E85" s="468"/>
      <c r="F85" s="468"/>
      <c r="G85" s="468"/>
      <c r="H85" s="468"/>
      <c r="I85" s="468"/>
      <c r="J85" s="468"/>
      <c r="K85" s="468"/>
      <c r="L85" s="468"/>
      <c r="M85" s="468"/>
      <c r="N85" s="468"/>
      <c r="O85" s="468"/>
      <c r="P85" s="468"/>
      <c r="Q85" s="468"/>
      <c r="R85" s="468"/>
      <c r="S85" s="468"/>
      <c r="T85" s="468"/>
      <c r="U85" s="468"/>
      <c r="V85" s="468"/>
      <c r="W85" s="468"/>
      <c r="X85" s="468"/>
      <c r="Y85" s="468"/>
      <c r="Z85" s="468"/>
      <c r="AA85" s="468"/>
      <c r="AB85" s="468"/>
      <c r="AC85" s="468"/>
    </row>
    <row r="86" spans="1:29" ht="14.25">
      <c r="A86" s="468"/>
      <c r="B86" s="468"/>
      <c r="C86" s="468"/>
      <c r="D86" s="468"/>
      <c r="E86" s="468"/>
      <c r="F86" s="468"/>
      <c r="G86" s="468"/>
      <c r="H86" s="468"/>
      <c r="I86" s="468"/>
      <c r="J86" s="468"/>
      <c r="K86" s="468"/>
      <c r="L86" s="468"/>
      <c r="M86" s="468"/>
      <c r="N86" s="468"/>
      <c r="O86" s="468"/>
      <c r="P86" s="468"/>
      <c r="Q86" s="468"/>
      <c r="R86" s="468"/>
      <c r="S86" s="468"/>
      <c r="T86" s="468"/>
      <c r="U86" s="468"/>
      <c r="V86" s="468"/>
      <c r="W86" s="468"/>
      <c r="X86" s="468"/>
      <c r="Y86" s="468"/>
      <c r="Z86" s="468"/>
      <c r="AA86" s="468"/>
      <c r="AB86" s="468"/>
      <c r="AC86" s="468"/>
    </row>
    <row r="87" spans="1:29" ht="14.25">
      <c r="A87" s="468"/>
      <c r="B87" s="468"/>
      <c r="C87" s="468"/>
      <c r="D87" s="468"/>
      <c r="E87" s="468"/>
      <c r="F87" s="468"/>
      <c r="G87" s="468"/>
      <c r="H87" s="468"/>
      <c r="I87" s="468"/>
      <c r="J87" s="468"/>
      <c r="K87" s="468"/>
      <c r="L87" s="468"/>
      <c r="M87" s="468"/>
      <c r="N87" s="468"/>
      <c r="O87" s="468"/>
      <c r="P87" s="468"/>
      <c r="Q87" s="468"/>
      <c r="R87" s="468"/>
      <c r="S87" s="468"/>
      <c r="T87" s="468"/>
      <c r="U87" s="468"/>
      <c r="V87" s="468"/>
      <c r="W87" s="468"/>
      <c r="X87" s="468"/>
      <c r="Y87" s="468"/>
      <c r="Z87" s="468"/>
      <c r="AA87" s="468"/>
      <c r="AB87" s="468"/>
      <c r="AC87" s="468"/>
    </row>
    <row r="88" spans="1:29" ht="14.25">
      <c r="A88" s="468"/>
      <c r="B88" s="468"/>
      <c r="C88" s="468"/>
      <c r="D88" s="468"/>
      <c r="E88" s="468"/>
      <c r="F88" s="468"/>
      <c r="G88" s="468"/>
      <c r="H88" s="468"/>
      <c r="I88" s="468"/>
      <c r="J88" s="468"/>
      <c r="K88" s="468"/>
      <c r="L88" s="468"/>
      <c r="M88" s="468"/>
      <c r="N88" s="468"/>
      <c r="O88" s="468"/>
      <c r="P88" s="468"/>
      <c r="Q88" s="468"/>
      <c r="R88" s="468"/>
      <c r="S88" s="468"/>
      <c r="T88" s="468"/>
      <c r="U88" s="468"/>
      <c r="V88" s="468"/>
      <c r="W88" s="468"/>
      <c r="X88" s="468"/>
      <c r="Y88" s="468"/>
      <c r="Z88" s="468"/>
      <c r="AA88" s="468"/>
      <c r="AB88" s="468"/>
      <c r="AC88" s="468"/>
    </row>
    <row r="89" spans="1:29" ht="14.25">
      <c r="A89" s="468"/>
      <c r="B89" s="468"/>
      <c r="C89" s="468"/>
      <c r="D89" s="468"/>
      <c r="E89" s="468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468"/>
      <c r="T89" s="468"/>
      <c r="U89" s="468"/>
      <c r="V89" s="468"/>
      <c r="W89" s="468"/>
      <c r="X89" s="468"/>
      <c r="Y89" s="468"/>
      <c r="Z89" s="468"/>
      <c r="AA89" s="468"/>
      <c r="AB89" s="468"/>
      <c r="AC89" s="468"/>
    </row>
    <row r="90" spans="1:29" ht="14.25">
      <c r="A90" s="468"/>
      <c r="B90" s="468"/>
      <c r="C90" s="468"/>
      <c r="D90" s="468"/>
      <c r="E90" s="468"/>
      <c r="F90" s="468"/>
      <c r="G90" s="468"/>
      <c r="H90" s="468"/>
      <c r="I90" s="468"/>
      <c r="J90" s="468"/>
      <c r="K90" s="468"/>
      <c r="L90" s="468"/>
      <c r="M90" s="468"/>
      <c r="N90" s="468"/>
      <c r="O90" s="468"/>
      <c r="P90" s="468"/>
      <c r="Q90" s="468"/>
      <c r="R90" s="468"/>
      <c r="S90" s="468"/>
      <c r="T90" s="468"/>
      <c r="U90" s="468"/>
      <c r="V90" s="468"/>
      <c r="W90" s="468"/>
      <c r="X90" s="468"/>
      <c r="Y90" s="468"/>
      <c r="Z90" s="468"/>
      <c r="AA90" s="468"/>
      <c r="AB90" s="468"/>
      <c r="AC90" s="468"/>
    </row>
    <row r="91" spans="1:29" ht="14.25">
      <c r="A91" s="468"/>
      <c r="B91" s="468"/>
      <c r="C91" s="468"/>
      <c r="D91" s="468"/>
      <c r="E91" s="468"/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468"/>
      <c r="T91" s="468"/>
      <c r="U91" s="468"/>
      <c r="V91" s="468"/>
      <c r="W91" s="468"/>
      <c r="X91" s="468"/>
      <c r="Y91" s="468"/>
      <c r="Z91" s="468"/>
      <c r="AA91" s="468"/>
      <c r="AB91" s="468"/>
      <c r="AC91" s="468"/>
    </row>
  </sheetData>
  <mergeCells count="45">
    <mergeCell ref="P6:P7"/>
    <mergeCell ref="C6:C7"/>
    <mergeCell ref="D6:D7"/>
    <mergeCell ref="F6:F7"/>
    <mergeCell ref="E6:E7"/>
    <mergeCell ref="A6:B6"/>
    <mergeCell ref="B54:B55"/>
    <mergeCell ref="N53:O53"/>
    <mergeCell ref="C54:M54"/>
    <mergeCell ref="M6:M7"/>
    <mergeCell ref="H6:J6"/>
    <mergeCell ref="K6:K7"/>
    <mergeCell ref="C55:M55"/>
    <mergeCell ref="E53:J53"/>
    <mergeCell ref="Q6:S6"/>
    <mergeCell ref="T6:T7"/>
    <mergeCell ref="U6:U7"/>
    <mergeCell ref="V6:V7"/>
    <mergeCell ref="AB6:AC6"/>
    <mergeCell ref="D2:V3"/>
    <mergeCell ref="W6:X6"/>
    <mergeCell ref="Z6:AA6"/>
    <mergeCell ref="G5:O5"/>
    <mergeCell ref="P5:X5"/>
    <mergeCell ref="G6:G7"/>
    <mergeCell ref="L6:L7"/>
    <mergeCell ref="N6:O6"/>
    <mergeCell ref="D4:E4"/>
    <mergeCell ref="C56:M56"/>
    <mergeCell ref="N54:Q54"/>
    <mergeCell ref="N55:Q55"/>
    <mergeCell ref="N56:Q56"/>
    <mergeCell ref="U53:AC53"/>
    <mergeCell ref="U54:AC54"/>
    <mergeCell ref="U55:AC55"/>
    <mergeCell ref="U56:AC56"/>
    <mergeCell ref="Y5:AC5"/>
    <mergeCell ref="Y4:AC4"/>
    <mergeCell ref="C2:C3"/>
    <mergeCell ref="Q4:S4"/>
    <mergeCell ref="Y2:AC2"/>
    <mergeCell ref="Y3:AC3"/>
    <mergeCell ref="H4:J4"/>
    <mergeCell ref="L4:M4"/>
    <mergeCell ref="U4:V4"/>
  </mergeCells>
  <printOptions horizontalCentered="1" verticalCentered="1"/>
  <pageMargins left="0.1968503937007874" right="0" top="0" bottom="0" header="0" footer="0"/>
  <pageSetup fitToHeight="10" orientation="landscape" paperSize="9" scale="3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G52"/>
  <sheetViews>
    <sheetView view="pageBreakPreview" zoomScale="40" zoomScaleNormal="75" zoomScaleSheetLayoutView="40" workbookViewId="0" topLeftCell="A2">
      <selection activeCell="A2" sqref="A2"/>
    </sheetView>
  </sheetViews>
  <sheetFormatPr defaultColWidth="9.00390625" defaultRowHeight="13.5"/>
  <cols>
    <col min="1" max="1" width="13.50390625" style="1" customWidth="1"/>
    <col min="2" max="2" width="36.75390625" style="1" customWidth="1"/>
    <col min="3" max="3" width="16.875" style="1" customWidth="1"/>
    <col min="4" max="4" width="14.125" style="1" customWidth="1"/>
    <col min="5" max="5" width="15.875" style="1" customWidth="1"/>
    <col min="6" max="6" width="12.375" style="1" customWidth="1"/>
    <col min="7" max="7" width="10.125" style="1" customWidth="1"/>
    <col min="8" max="8" width="12.125" style="1" customWidth="1"/>
    <col min="9" max="9" width="11.625" style="1" customWidth="1"/>
    <col min="10" max="10" width="22.375" style="1" customWidth="1"/>
    <col min="11" max="11" width="13.875" style="1" customWidth="1"/>
    <col min="12" max="12" width="5.125" style="1" customWidth="1"/>
    <col min="13" max="13" width="13.125" style="1" customWidth="1"/>
    <col min="14" max="14" width="34.875" style="1" customWidth="1"/>
    <col min="15" max="15" width="15.375" style="1" customWidth="1"/>
    <col min="16" max="16" width="14.375" style="1" customWidth="1"/>
    <col min="17" max="17" width="16.375" style="1" customWidth="1"/>
    <col min="18" max="18" width="11.875" style="1" customWidth="1"/>
    <col min="19" max="19" width="11.125" style="1" customWidth="1"/>
    <col min="20" max="20" width="12.625" style="1" customWidth="1"/>
    <col min="21" max="21" width="11.625" style="1" customWidth="1"/>
    <col min="22" max="22" width="21.375" style="1" customWidth="1"/>
    <col min="23" max="23" width="13.375" style="1" customWidth="1"/>
    <col min="24" max="16384" width="9.00390625" style="1" customWidth="1"/>
  </cols>
  <sheetData>
    <row r="1" ht="6" customHeight="1" hidden="1" thickBot="1"/>
    <row r="2" spans="2:23" ht="47.25" customHeight="1" thickTop="1">
      <c r="B2" s="1298" t="s">
        <v>558</v>
      </c>
      <c r="C2" s="1298"/>
      <c r="D2" s="469"/>
      <c r="E2" s="1292" t="s">
        <v>973</v>
      </c>
      <c r="F2" s="1293"/>
      <c r="G2" s="1293"/>
      <c r="H2" s="1293"/>
      <c r="I2" s="1293"/>
      <c r="J2" s="1293"/>
      <c r="K2" s="1293"/>
      <c r="L2" s="1293"/>
      <c r="M2" s="1293"/>
      <c r="N2" s="1293"/>
      <c r="O2" s="1293"/>
      <c r="P2" s="1293"/>
      <c r="Q2" s="1293"/>
      <c r="R2" s="1294"/>
      <c r="S2" s="470"/>
      <c r="T2" s="471"/>
      <c r="U2" s="471"/>
      <c r="V2" s="471"/>
      <c r="W2" s="471"/>
    </row>
    <row r="3" spans="2:23" s="166" customFormat="1" ht="36.75" customHeight="1" thickBot="1">
      <c r="B3" s="1298"/>
      <c r="C3" s="1298"/>
      <c r="D3" s="469"/>
      <c r="E3" s="1295"/>
      <c r="F3" s="1296"/>
      <c r="G3" s="1296"/>
      <c r="H3" s="1296"/>
      <c r="I3" s="1296"/>
      <c r="J3" s="1296"/>
      <c r="K3" s="1296"/>
      <c r="L3" s="1296"/>
      <c r="M3" s="1296"/>
      <c r="N3" s="1296"/>
      <c r="O3" s="1296"/>
      <c r="P3" s="1296"/>
      <c r="Q3" s="1296"/>
      <c r="R3" s="1297"/>
      <c r="S3" s="470"/>
      <c r="T3" s="1299" t="s">
        <v>857</v>
      </c>
      <c r="U3" s="1299"/>
      <c r="V3" s="1299"/>
      <c r="W3" s="1299"/>
    </row>
    <row r="4" spans="2:23" s="166" customFormat="1" ht="19.5" customHeight="1" thickBot="1" thickTop="1">
      <c r="B4" s="235"/>
      <c r="C4" s="1302"/>
      <c r="D4" s="1302"/>
      <c r="E4" s="1236"/>
      <c r="F4" s="236"/>
      <c r="H4" s="1237"/>
      <c r="I4" s="1237"/>
      <c r="J4" s="237"/>
      <c r="L4" s="472"/>
      <c r="M4" s="472"/>
      <c r="N4" s="472"/>
      <c r="O4" s="472"/>
      <c r="P4" s="472"/>
      <c r="Q4" s="472"/>
      <c r="S4" s="1231"/>
      <c r="T4" s="1231"/>
      <c r="U4" s="1231"/>
      <c r="V4" s="237"/>
      <c r="W4" s="239"/>
    </row>
    <row r="5" spans="1:23" s="166" customFormat="1" ht="46.5" customHeight="1" thickBot="1" thickTop="1">
      <c r="A5" s="1303" t="s">
        <v>974</v>
      </c>
      <c r="B5" s="1304"/>
      <c r="C5" s="1304"/>
      <c r="D5" s="1304"/>
      <c r="E5" s="1304"/>
      <c r="F5" s="1304"/>
      <c r="G5" s="1304"/>
      <c r="H5" s="1304"/>
      <c r="I5" s="1304"/>
      <c r="J5" s="1304"/>
      <c r="K5" s="1305"/>
      <c r="L5" s="473"/>
      <c r="M5" s="1306" t="s">
        <v>975</v>
      </c>
      <c r="N5" s="1307"/>
      <c r="O5" s="1307"/>
      <c r="P5" s="1307"/>
      <c r="Q5" s="1307"/>
      <c r="R5" s="1307"/>
      <c r="S5" s="1307"/>
      <c r="T5" s="1307"/>
      <c r="U5" s="1307"/>
      <c r="V5" s="1307"/>
      <c r="W5" s="1308"/>
    </row>
    <row r="6" spans="1:23" s="166" customFormat="1" ht="25.5" customHeight="1">
      <c r="A6" s="475" t="s">
        <v>560</v>
      </c>
      <c r="B6" s="1300" t="s">
        <v>492</v>
      </c>
      <c r="C6" s="1204" t="s">
        <v>493</v>
      </c>
      <c r="D6" s="1204" t="s">
        <v>562</v>
      </c>
      <c r="E6" s="1286" t="s">
        <v>563</v>
      </c>
      <c r="F6" s="1276" t="s">
        <v>466</v>
      </c>
      <c r="G6" s="1197" t="s">
        <v>680</v>
      </c>
      <c r="H6" s="1197"/>
      <c r="I6" s="1197"/>
      <c r="J6" s="1197" t="s">
        <v>491</v>
      </c>
      <c r="K6" s="1290" t="s">
        <v>207</v>
      </c>
      <c r="L6" s="476"/>
      <c r="M6" s="475" t="s">
        <v>560</v>
      </c>
      <c r="N6" s="1300" t="s">
        <v>492</v>
      </c>
      <c r="O6" s="1204" t="s">
        <v>493</v>
      </c>
      <c r="P6" s="1204" t="s">
        <v>562</v>
      </c>
      <c r="Q6" s="1286" t="s">
        <v>563</v>
      </c>
      <c r="R6" s="1276" t="s">
        <v>466</v>
      </c>
      <c r="S6" s="1197" t="s">
        <v>680</v>
      </c>
      <c r="T6" s="1197"/>
      <c r="U6" s="1197"/>
      <c r="V6" s="1197" t="s">
        <v>491</v>
      </c>
      <c r="W6" s="1290" t="s">
        <v>207</v>
      </c>
    </row>
    <row r="7" spans="1:23" s="166" customFormat="1" ht="22.5" customHeight="1" thickBot="1">
      <c r="A7" s="477" t="s">
        <v>468</v>
      </c>
      <c r="B7" s="1301"/>
      <c r="C7" s="1205"/>
      <c r="D7" s="1205"/>
      <c r="E7" s="1287"/>
      <c r="F7" s="1288"/>
      <c r="G7" s="478" t="s">
        <v>829</v>
      </c>
      <c r="H7" s="479" t="s">
        <v>489</v>
      </c>
      <c r="I7" s="242" t="s">
        <v>490</v>
      </c>
      <c r="J7" s="1289"/>
      <c r="K7" s="1291"/>
      <c r="L7" s="476"/>
      <c r="M7" s="481" t="s">
        <v>468</v>
      </c>
      <c r="N7" s="1301"/>
      <c r="O7" s="1205"/>
      <c r="P7" s="1205"/>
      <c r="Q7" s="1287"/>
      <c r="R7" s="1288"/>
      <c r="S7" s="478" t="s">
        <v>829</v>
      </c>
      <c r="T7" s="479" t="s">
        <v>489</v>
      </c>
      <c r="U7" s="242" t="s">
        <v>490</v>
      </c>
      <c r="V7" s="1289"/>
      <c r="W7" s="1291"/>
    </row>
    <row r="8" spans="1:31" s="166" customFormat="1" ht="30.75" customHeight="1">
      <c r="A8" s="482">
        <v>1</v>
      </c>
      <c r="B8" s="258" t="s">
        <v>858</v>
      </c>
      <c r="C8" s="114" t="s">
        <v>859</v>
      </c>
      <c r="D8" s="259" t="s">
        <v>218</v>
      </c>
      <c r="E8" s="483">
        <v>0.57</v>
      </c>
      <c r="F8" s="447">
        <v>35</v>
      </c>
      <c r="G8" s="262">
        <v>4</v>
      </c>
      <c r="H8" s="263">
        <v>7</v>
      </c>
      <c r="I8" s="264">
        <v>22</v>
      </c>
      <c r="J8" s="265">
        <f aca="true" t="shared" si="0" ref="J8:J45">(G8*3600+H8*60+I8)*E8</f>
        <v>8459.939999999999</v>
      </c>
      <c r="K8" s="484">
        <v>100</v>
      </c>
      <c r="L8" s="485"/>
      <c r="M8" s="482">
        <v>1</v>
      </c>
      <c r="N8" s="258" t="s">
        <v>208</v>
      </c>
      <c r="O8" s="114" t="s">
        <v>575</v>
      </c>
      <c r="P8" s="259" t="s">
        <v>215</v>
      </c>
      <c r="Q8" s="486">
        <v>0.75</v>
      </c>
      <c r="R8" s="447">
        <v>4</v>
      </c>
      <c r="S8" s="262">
        <v>2</v>
      </c>
      <c r="T8" s="263">
        <v>41</v>
      </c>
      <c r="U8" s="264">
        <v>33</v>
      </c>
      <c r="V8" s="265">
        <f aca="true" t="shared" si="1" ref="V8:V44">(S8*3600+T8*60+U8)*Q8</f>
        <v>7269.75</v>
      </c>
      <c r="W8" s="484">
        <v>100</v>
      </c>
      <c r="X8" s="194"/>
      <c r="Y8" s="194"/>
      <c r="Z8" s="194"/>
      <c r="AA8" s="194"/>
      <c r="AB8" s="194"/>
      <c r="AC8" s="194"/>
      <c r="AD8" s="194"/>
      <c r="AE8" s="194"/>
    </row>
    <row r="9" spans="1:29" s="166" customFormat="1" ht="30.75" customHeight="1">
      <c r="A9" s="487">
        <v>2</v>
      </c>
      <c r="B9" s="196" t="s">
        <v>860</v>
      </c>
      <c r="C9" s="46" t="s">
        <v>861</v>
      </c>
      <c r="D9" s="197" t="s">
        <v>216</v>
      </c>
      <c r="E9" s="488">
        <v>0.6</v>
      </c>
      <c r="F9" s="449">
        <v>31</v>
      </c>
      <c r="G9" s="278">
        <v>3</v>
      </c>
      <c r="H9" s="279">
        <v>58</v>
      </c>
      <c r="I9" s="280">
        <v>22</v>
      </c>
      <c r="J9" s="281">
        <f t="shared" si="0"/>
        <v>8581.199999999999</v>
      </c>
      <c r="K9" s="489">
        <v>99</v>
      </c>
      <c r="L9" s="485"/>
      <c r="M9" s="490">
        <v>2</v>
      </c>
      <c r="N9" s="209" t="s">
        <v>862</v>
      </c>
      <c r="O9" s="36" t="s">
        <v>863</v>
      </c>
      <c r="P9" s="197" t="s">
        <v>864</v>
      </c>
      <c r="Q9" s="491">
        <v>0.78</v>
      </c>
      <c r="R9" s="492">
        <v>2</v>
      </c>
      <c r="S9" s="377">
        <v>2</v>
      </c>
      <c r="T9" s="366">
        <v>36</v>
      </c>
      <c r="U9" s="378">
        <v>20</v>
      </c>
      <c r="V9" s="281">
        <f t="shared" si="1"/>
        <v>7316.400000000001</v>
      </c>
      <c r="W9" s="493">
        <v>99</v>
      </c>
      <c r="X9" s="194"/>
      <c r="Y9" s="194"/>
      <c r="Z9" s="194"/>
      <c r="AA9" s="194"/>
      <c r="AB9" s="194"/>
      <c r="AC9" s="194"/>
    </row>
    <row r="10" spans="1:23" ht="30.75" customHeight="1">
      <c r="A10" s="487">
        <v>3</v>
      </c>
      <c r="B10" s="196" t="s">
        <v>865</v>
      </c>
      <c r="C10" s="36" t="s">
        <v>757</v>
      </c>
      <c r="D10" s="197" t="s">
        <v>215</v>
      </c>
      <c r="E10" s="491">
        <v>0.63</v>
      </c>
      <c r="F10" s="492">
        <v>26</v>
      </c>
      <c r="G10" s="377">
        <v>3</v>
      </c>
      <c r="H10" s="366">
        <v>48</v>
      </c>
      <c r="I10" s="378">
        <v>9</v>
      </c>
      <c r="J10" s="281">
        <f t="shared" si="0"/>
        <v>8624.07</v>
      </c>
      <c r="K10" s="493">
        <v>98</v>
      </c>
      <c r="L10" s="485"/>
      <c r="M10" s="490">
        <v>3</v>
      </c>
      <c r="N10" s="209" t="s">
        <v>866</v>
      </c>
      <c r="O10" s="36" t="s">
        <v>867</v>
      </c>
      <c r="P10" s="197" t="s">
        <v>603</v>
      </c>
      <c r="Q10" s="491">
        <v>0.7</v>
      </c>
      <c r="R10" s="492">
        <v>9</v>
      </c>
      <c r="S10" s="377">
        <v>2</v>
      </c>
      <c r="T10" s="366">
        <v>54</v>
      </c>
      <c r="U10" s="378">
        <v>48</v>
      </c>
      <c r="V10" s="281">
        <f t="shared" si="1"/>
        <v>7341.599999999999</v>
      </c>
      <c r="W10" s="493">
        <v>98</v>
      </c>
    </row>
    <row r="11" spans="1:31" s="166" customFormat="1" ht="30.75" customHeight="1">
      <c r="A11" s="487">
        <v>4</v>
      </c>
      <c r="B11" s="196" t="s">
        <v>600</v>
      </c>
      <c r="C11" s="46" t="s">
        <v>868</v>
      </c>
      <c r="D11" s="197" t="s">
        <v>215</v>
      </c>
      <c r="E11" s="491">
        <v>0.65</v>
      </c>
      <c r="F11" s="449">
        <v>21</v>
      </c>
      <c r="G11" s="278">
        <v>3</v>
      </c>
      <c r="H11" s="279">
        <v>45</v>
      </c>
      <c r="I11" s="280">
        <v>2</v>
      </c>
      <c r="J11" s="281">
        <f t="shared" si="0"/>
        <v>8776.300000000001</v>
      </c>
      <c r="K11" s="489">
        <v>97</v>
      </c>
      <c r="L11" s="485"/>
      <c r="M11" s="487">
        <v>4</v>
      </c>
      <c r="N11" s="209" t="s">
        <v>869</v>
      </c>
      <c r="O11" s="47" t="s">
        <v>870</v>
      </c>
      <c r="P11" s="197" t="s">
        <v>215</v>
      </c>
      <c r="Q11" s="491">
        <v>0.74</v>
      </c>
      <c r="R11" s="449">
        <v>5</v>
      </c>
      <c r="S11" s="278">
        <v>2</v>
      </c>
      <c r="T11" s="279">
        <v>46</v>
      </c>
      <c r="U11" s="280">
        <v>8</v>
      </c>
      <c r="V11" s="281">
        <f t="shared" si="1"/>
        <v>7376.32</v>
      </c>
      <c r="W11" s="489">
        <v>97</v>
      </c>
      <c r="X11" s="194"/>
      <c r="Y11" s="194"/>
      <c r="Z11" s="194"/>
      <c r="AA11" s="194"/>
      <c r="AB11" s="194"/>
      <c r="AC11" s="194"/>
      <c r="AD11" s="194"/>
      <c r="AE11" s="194"/>
    </row>
    <row r="12" spans="1:29" s="166" customFormat="1" ht="30.75" customHeight="1">
      <c r="A12" s="487">
        <v>5</v>
      </c>
      <c r="B12" s="196" t="s">
        <v>589</v>
      </c>
      <c r="C12" s="46" t="s">
        <v>650</v>
      </c>
      <c r="D12" s="197" t="s">
        <v>611</v>
      </c>
      <c r="E12" s="491">
        <v>0.61</v>
      </c>
      <c r="F12" s="449">
        <v>32</v>
      </c>
      <c r="G12" s="278">
        <v>3</v>
      </c>
      <c r="H12" s="279">
        <v>59</v>
      </c>
      <c r="I12" s="280">
        <v>53</v>
      </c>
      <c r="J12" s="281">
        <f t="shared" si="0"/>
        <v>8779.73</v>
      </c>
      <c r="K12" s="489">
        <v>96</v>
      </c>
      <c r="L12" s="485"/>
      <c r="M12" s="487">
        <v>5</v>
      </c>
      <c r="N12" s="209" t="s">
        <v>871</v>
      </c>
      <c r="O12" s="36" t="s">
        <v>872</v>
      </c>
      <c r="P12" s="197" t="s">
        <v>839</v>
      </c>
      <c r="Q12" s="488">
        <v>0.63</v>
      </c>
      <c r="R12" s="492">
        <v>23</v>
      </c>
      <c r="S12" s="377">
        <v>3</v>
      </c>
      <c r="T12" s="366">
        <v>16</v>
      </c>
      <c r="U12" s="378">
        <v>1</v>
      </c>
      <c r="V12" s="281">
        <f t="shared" si="1"/>
        <v>7409.43</v>
      </c>
      <c r="W12" s="493">
        <v>96</v>
      </c>
      <c r="X12" s="194"/>
      <c r="Y12" s="194"/>
      <c r="Z12" s="194"/>
      <c r="AA12" s="194"/>
      <c r="AB12" s="194"/>
      <c r="AC12" s="194"/>
    </row>
    <row r="13" spans="1:31" s="166" customFormat="1" ht="30.75" customHeight="1">
      <c r="A13" s="487">
        <v>6</v>
      </c>
      <c r="B13" s="196" t="s">
        <v>873</v>
      </c>
      <c r="C13" s="46" t="s">
        <v>874</v>
      </c>
      <c r="D13" s="197" t="s">
        <v>566</v>
      </c>
      <c r="E13" s="491">
        <v>0.64</v>
      </c>
      <c r="F13" s="449">
        <v>27</v>
      </c>
      <c r="G13" s="278">
        <v>3</v>
      </c>
      <c r="H13" s="279">
        <v>49</v>
      </c>
      <c r="I13" s="280">
        <v>33</v>
      </c>
      <c r="J13" s="281">
        <f t="shared" si="0"/>
        <v>8814.72</v>
      </c>
      <c r="K13" s="489">
        <v>95</v>
      </c>
      <c r="L13" s="485"/>
      <c r="M13" s="487">
        <v>6</v>
      </c>
      <c r="N13" s="209" t="s">
        <v>875</v>
      </c>
      <c r="O13" s="36" t="s">
        <v>876</v>
      </c>
      <c r="P13" s="211" t="s">
        <v>215</v>
      </c>
      <c r="Q13" s="491">
        <v>0.58</v>
      </c>
      <c r="R13" s="449">
        <v>34</v>
      </c>
      <c r="S13" s="351">
        <v>3</v>
      </c>
      <c r="T13" s="279">
        <v>33</v>
      </c>
      <c r="U13" s="352">
        <v>27</v>
      </c>
      <c r="V13" s="281">
        <f t="shared" si="1"/>
        <v>7428.0599999999995</v>
      </c>
      <c r="W13" s="489">
        <v>95</v>
      </c>
      <c r="X13" s="194"/>
      <c r="Y13" s="194"/>
      <c r="Z13" s="194"/>
      <c r="AA13" s="194"/>
      <c r="AB13" s="194"/>
      <c r="AC13" s="194"/>
      <c r="AD13" s="194"/>
      <c r="AE13" s="194"/>
    </row>
    <row r="14" spans="1:31" s="166" customFormat="1" ht="30.75" customHeight="1">
      <c r="A14" s="487">
        <v>7</v>
      </c>
      <c r="B14" s="196" t="s">
        <v>583</v>
      </c>
      <c r="C14" s="46" t="s">
        <v>635</v>
      </c>
      <c r="D14" s="211" t="s">
        <v>220</v>
      </c>
      <c r="E14" s="491">
        <v>0.64</v>
      </c>
      <c r="F14" s="449">
        <v>28</v>
      </c>
      <c r="G14" s="351">
        <v>3</v>
      </c>
      <c r="H14" s="279">
        <v>50</v>
      </c>
      <c r="I14" s="352">
        <v>13</v>
      </c>
      <c r="J14" s="281">
        <f t="shared" si="0"/>
        <v>8840.32</v>
      </c>
      <c r="K14" s="489">
        <v>94</v>
      </c>
      <c r="L14" s="485"/>
      <c r="M14" s="487">
        <v>7</v>
      </c>
      <c r="N14" s="196" t="s">
        <v>612</v>
      </c>
      <c r="O14" s="46" t="s">
        <v>613</v>
      </c>
      <c r="P14" s="197" t="s">
        <v>614</v>
      </c>
      <c r="Q14" s="494">
        <v>0.68</v>
      </c>
      <c r="R14" s="449">
        <v>16</v>
      </c>
      <c r="S14" s="351">
        <v>3</v>
      </c>
      <c r="T14" s="279">
        <v>3</v>
      </c>
      <c r="U14" s="352">
        <v>15</v>
      </c>
      <c r="V14" s="281">
        <f t="shared" si="1"/>
        <v>7476.6</v>
      </c>
      <c r="W14" s="489">
        <v>94</v>
      </c>
      <c r="X14" s="194"/>
      <c r="Y14" s="194"/>
      <c r="Z14" s="194"/>
      <c r="AA14" s="194"/>
      <c r="AB14" s="194"/>
      <c r="AC14" s="194"/>
      <c r="AD14" s="194"/>
      <c r="AE14" s="194"/>
    </row>
    <row r="15" spans="1:31" s="166" customFormat="1" ht="30.75" customHeight="1">
      <c r="A15" s="487">
        <v>8</v>
      </c>
      <c r="B15" s="196" t="s">
        <v>877</v>
      </c>
      <c r="C15" s="46" t="s">
        <v>700</v>
      </c>
      <c r="D15" s="197" t="s">
        <v>218</v>
      </c>
      <c r="E15" s="491">
        <v>0.7</v>
      </c>
      <c r="F15" s="449">
        <v>7</v>
      </c>
      <c r="G15" s="351">
        <v>3</v>
      </c>
      <c r="H15" s="279">
        <v>31</v>
      </c>
      <c r="I15" s="352">
        <v>30</v>
      </c>
      <c r="J15" s="281">
        <f t="shared" si="0"/>
        <v>8883</v>
      </c>
      <c r="K15" s="489">
        <v>93</v>
      </c>
      <c r="L15" s="485"/>
      <c r="M15" s="487">
        <v>8</v>
      </c>
      <c r="N15" s="196" t="s">
        <v>878</v>
      </c>
      <c r="O15" s="46" t="s">
        <v>879</v>
      </c>
      <c r="P15" s="197" t="s">
        <v>623</v>
      </c>
      <c r="Q15" s="488">
        <v>0.84</v>
      </c>
      <c r="R15" s="449">
        <v>1</v>
      </c>
      <c r="S15" s="351">
        <v>2</v>
      </c>
      <c r="T15" s="279">
        <v>28</v>
      </c>
      <c r="U15" s="352">
        <v>37</v>
      </c>
      <c r="V15" s="281">
        <f t="shared" si="1"/>
        <v>7490.28</v>
      </c>
      <c r="W15" s="489">
        <v>93</v>
      </c>
      <c r="X15" s="194"/>
      <c r="Y15" s="194"/>
      <c r="Z15" s="194"/>
      <c r="AA15" s="194"/>
      <c r="AB15" s="194"/>
      <c r="AC15" s="194"/>
      <c r="AD15" s="194"/>
      <c r="AE15" s="194"/>
    </row>
    <row r="16" spans="1:33" s="166" customFormat="1" ht="30.75" customHeight="1">
      <c r="A16" s="487">
        <v>9</v>
      </c>
      <c r="B16" s="196" t="s">
        <v>624</v>
      </c>
      <c r="C16" s="46" t="s">
        <v>880</v>
      </c>
      <c r="D16" s="197" t="s">
        <v>218</v>
      </c>
      <c r="E16" s="491">
        <v>0.67</v>
      </c>
      <c r="F16" s="449">
        <v>19</v>
      </c>
      <c r="G16" s="351">
        <v>3</v>
      </c>
      <c r="H16" s="279">
        <v>44</v>
      </c>
      <c r="I16" s="352">
        <v>26</v>
      </c>
      <c r="J16" s="281">
        <f t="shared" si="0"/>
        <v>9022.220000000001</v>
      </c>
      <c r="K16" s="489">
        <v>92</v>
      </c>
      <c r="L16" s="485"/>
      <c r="M16" s="487">
        <v>9</v>
      </c>
      <c r="N16" s="196" t="s">
        <v>662</v>
      </c>
      <c r="O16" s="46" t="s">
        <v>663</v>
      </c>
      <c r="P16" s="197" t="s">
        <v>218</v>
      </c>
      <c r="Q16" s="491">
        <v>0.7</v>
      </c>
      <c r="R16" s="449">
        <v>14</v>
      </c>
      <c r="S16" s="351">
        <v>3</v>
      </c>
      <c r="T16" s="279">
        <v>1</v>
      </c>
      <c r="U16" s="352">
        <v>4</v>
      </c>
      <c r="V16" s="281">
        <f t="shared" si="1"/>
        <v>7604.799999999999</v>
      </c>
      <c r="W16" s="489">
        <v>92</v>
      </c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</row>
    <row r="17" spans="1:33" s="166" customFormat="1" ht="30.75" customHeight="1">
      <c r="A17" s="487">
        <v>10</v>
      </c>
      <c r="B17" s="209" t="s">
        <v>881</v>
      </c>
      <c r="C17" s="36" t="s">
        <v>882</v>
      </c>
      <c r="D17" s="197" t="s">
        <v>623</v>
      </c>
      <c r="E17" s="491">
        <v>0.7</v>
      </c>
      <c r="F17" s="492">
        <v>12</v>
      </c>
      <c r="G17" s="365">
        <v>3</v>
      </c>
      <c r="H17" s="366">
        <v>35</v>
      </c>
      <c r="I17" s="367">
        <v>18</v>
      </c>
      <c r="J17" s="281">
        <f t="shared" si="0"/>
        <v>9042.599999999999</v>
      </c>
      <c r="K17" s="493">
        <v>91</v>
      </c>
      <c r="L17" s="485"/>
      <c r="M17" s="487">
        <v>10</v>
      </c>
      <c r="N17" s="196" t="s">
        <v>883</v>
      </c>
      <c r="O17" s="46" t="s">
        <v>884</v>
      </c>
      <c r="P17" s="197" t="s">
        <v>885</v>
      </c>
      <c r="Q17" s="491">
        <v>0.7</v>
      </c>
      <c r="R17" s="449">
        <v>15</v>
      </c>
      <c r="S17" s="351">
        <v>3</v>
      </c>
      <c r="T17" s="279">
        <v>1</v>
      </c>
      <c r="U17" s="352">
        <v>9</v>
      </c>
      <c r="V17" s="281">
        <f t="shared" si="1"/>
        <v>7608.299999999999</v>
      </c>
      <c r="W17" s="489">
        <v>91</v>
      </c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</row>
    <row r="18" spans="1:31" s="166" customFormat="1" ht="30.75" customHeight="1">
      <c r="A18" s="487">
        <v>11</v>
      </c>
      <c r="B18" s="196" t="s">
        <v>673</v>
      </c>
      <c r="C18" s="46" t="s">
        <v>674</v>
      </c>
      <c r="D18" s="197" t="s">
        <v>215</v>
      </c>
      <c r="E18" s="491">
        <v>0.65</v>
      </c>
      <c r="F18" s="449">
        <v>29</v>
      </c>
      <c r="G18" s="351">
        <v>3</v>
      </c>
      <c r="H18" s="279">
        <v>52</v>
      </c>
      <c r="I18" s="352">
        <v>32</v>
      </c>
      <c r="J18" s="281">
        <f t="shared" si="0"/>
        <v>9068.800000000001</v>
      </c>
      <c r="K18" s="489">
        <v>90</v>
      </c>
      <c r="L18" s="485"/>
      <c r="M18" s="487">
        <v>11</v>
      </c>
      <c r="N18" s="196" t="s">
        <v>584</v>
      </c>
      <c r="O18" s="46" t="s">
        <v>585</v>
      </c>
      <c r="P18" s="197" t="s">
        <v>215</v>
      </c>
      <c r="Q18" s="491">
        <v>0.75</v>
      </c>
      <c r="R18" s="449">
        <v>7</v>
      </c>
      <c r="S18" s="351">
        <v>2</v>
      </c>
      <c r="T18" s="279">
        <v>49</v>
      </c>
      <c r="U18" s="352">
        <v>43</v>
      </c>
      <c r="V18" s="281">
        <f t="shared" si="1"/>
        <v>7637.25</v>
      </c>
      <c r="W18" s="489">
        <v>90</v>
      </c>
      <c r="X18" s="194"/>
      <c r="Y18" s="194"/>
      <c r="Z18" s="194"/>
      <c r="AA18" s="194"/>
      <c r="AB18" s="194"/>
      <c r="AC18" s="194"/>
      <c r="AD18" s="194"/>
      <c r="AE18" s="194"/>
    </row>
    <row r="19" spans="1:23" ht="30.75" customHeight="1">
      <c r="A19" s="487">
        <v>12</v>
      </c>
      <c r="B19" s="196" t="s">
        <v>610</v>
      </c>
      <c r="C19" s="46" t="s">
        <v>602</v>
      </c>
      <c r="D19" s="197" t="s">
        <v>611</v>
      </c>
      <c r="E19" s="491">
        <v>0.7</v>
      </c>
      <c r="F19" s="449">
        <v>15</v>
      </c>
      <c r="G19" s="351">
        <v>3</v>
      </c>
      <c r="H19" s="279">
        <v>37</v>
      </c>
      <c r="I19" s="352">
        <v>25</v>
      </c>
      <c r="J19" s="281">
        <f t="shared" si="0"/>
        <v>9131.5</v>
      </c>
      <c r="K19" s="489">
        <v>89</v>
      </c>
      <c r="L19" s="485"/>
      <c r="M19" s="487">
        <v>12</v>
      </c>
      <c r="N19" s="196" t="s">
        <v>607</v>
      </c>
      <c r="O19" s="46" t="s">
        <v>770</v>
      </c>
      <c r="P19" s="197" t="s">
        <v>771</v>
      </c>
      <c r="Q19" s="491">
        <v>0.79</v>
      </c>
      <c r="R19" s="449">
        <v>3</v>
      </c>
      <c r="S19" s="278">
        <v>2</v>
      </c>
      <c r="T19" s="279">
        <v>41</v>
      </c>
      <c r="U19" s="280">
        <v>12</v>
      </c>
      <c r="V19" s="281">
        <f t="shared" si="1"/>
        <v>7640.88</v>
      </c>
      <c r="W19" s="489">
        <v>89</v>
      </c>
    </row>
    <row r="20" spans="1:23" s="166" customFormat="1" ht="30.75" customHeight="1">
      <c r="A20" s="487">
        <v>13</v>
      </c>
      <c r="B20" s="196" t="s">
        <v>581</v>
      </c>
      <c r="C20" s="46" t="s">
        <v>582</v>
      </c>
      <c r="D20" s="197" t="s">
        <v>215</v>
      </c>
      <c r="E20" s="491">
        <v>0.72</v>
      </c>
      <c r="F20" s="449">
        <v>8</v>
      </c>
      <c r="G20" s="278">
        <v>3</v>
      </c>
      <c r="H20" s="279">
        <v>33</v>
      </c>
      <c r="I20" s="280">
        <v>31</v>
      </c>
      <c r="J20" s="281">
        <f t="shared" si="0"/>
        <v>9223.92</v>
      </c>
      <c r="K20" s="489">
        <v>88</v>
      </c>
      <c r="L20" s="485"/>
      <c r="M20" s="487">
        <v>13</v>
      </c>
      <c r="N20" s="196" t="s">
        <v>601</v>
      </c>
      <c r="O20" s="46" t="s">
        <v>602</v>
      </c>
      <c r="P20" s="197" t="s">
        <v>603</v>
      </c>
      <c r="Q20" s="491">
        <v>0.73</v>
      </c>
      <c r="R20" s="449">
        <v>10</v>
      </c>
      <c r="S20" s="278">
        <v>2</v>
      </c>
      <c r="T20" s="279">
        <v>56</v>
      </c>
      <c r="U20" s="280">
        <v>26</v>
      </c>
      <c r="V20" s="281">
        <f t="shared" si="1"/>
        <v>7727.78</v>
      </c>
      <c r="W20" s="489">
        <v>88</v>
      </c>
    </row>
    <row r="21" spans="1:33" s="166" customFormat="1" ht="30.75" customHeight="1">
      <c r="A21" s="487">
        <v>14</v>
      </c>
      <c r="B21" s="196" t="s">
        <v>659</v>
      </c>
      <c r="C21" s="46" t="s">
        <v>585</v>
      </c>
      <c r="D21" s="197" t="s">
        <v>218</v>
      </c>
      <c r="E21" s="488">
        <v>0.71</v>
      </c>
      <c r="F21" s="449">
        <v>14</v>
      </c>
      <c r="G21" s="278">
        <v>3</v>
      </c>
      <c r="H21" s="279">
        <v>37</v>
      </c>
      <c r="I21" s="280">
        <v>13</v>
      </c>
      <c r="J21" s="281">
        <f t="shared" si="0"/>
        <v>9253.43</v>
      </c>
      <c r="K21" s="489">
        <v>87</v>
      </c>
      <c r="L21" s="485"/>
      <c r="M21" s="487">
        <v>14</v>
      </c>
      <c r="N21" s="196" t="s">
        <v>672</v>
      </c>
      <c r="O21" s="46" t="s">
        <v>886</v>
      </c>
      <c r="P21" s="211" t="s">
        <v>218</v>
      </c>
      <c r="Q21" s="488">
        <v>0.57</v>
      </c>
      <c r="R21" s="449">
        <v>37</v>
      </c>
      <c r="S21" s="278">
        <v>3</v>
      </c>
      <c r="T21" s="279">
        <v>47</v>
      </c>
      <c r="U21" s="280">
        <v>10</v>
      </c>
      <c r="V21" s="281">
        <f t="shared" si="1"/>
        <v>7769.099999999999</v>
      </c>
      <c r="W21" s="489">
        <v>87</v>
      </c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</row>
    <row r="22" spans="1:31" s="166" customFormat="1" ht="30.75" customHeight="1">
      <c r="A22" s="487">
        <v>15</v>
      </c>
      <c r="B22" s="196" t="s">
        <v>887</v>
      </c>
      <c r="C22" s="46" t="s">
        <v>888</v>
      </c>
      <c r="D22" s="211" t="s">
        <v>889</v>
      </c>
      <c r="E22" s="494">
        <v>0.68</v>
      </c>
      <c r="F22" s="449">
        <v>24</v>
      </c>
      <c r="G22" s="278">
        <v>3</v>
      </c>
      <c r="H22" s="279">
        <v>47</v>
      </c>
      <c r="I22" s="280">
        <v>0</v>
      </c>
      <c r="J22" s="281">
        <f t="shared" si="0"/>
        <v>9261.6</v>
      </c>
      <c r="K22" s="489">
        <v>86</v>
      </c>
      <c r="L22" s="485"/>
      <c r="M22" s="487">
        <v>15</v>
      </c>
      <c r="N22" s="196" t="s">
        <v>890</v>
      </c>
      <c r="O22" s="36" t="s">
        <v>626</v>
      </c>
      <c r="P22" s="197" t="s">
        <v>215</v>
      </c>
      <c r="Q22" s="491">
        <v>0.63</v>
      </c>
      <c r="R22" s="492">
        <v>28</v>
      </c>
      <c r="S22" s="377">
        <v>3</v>
      </c>
      <c r="T22" s="366">
        <v>26</v>
      </c>
      <c r="U22" s="378">
        <v>45</v>
      </c>
      <c r="V22" s="281">
        <f t="shared" si="1"/>
        <v>7815.15</v>
      </c>
      <c r="W22" s="493">
        <v>86</v>
      </c>
      <c r="X22" s="194"/>
      <c r="Y22" s="194"/>
      <c r="Z22" s="194"/>
      <c r="AA22" s="194"/>
      <c r="AB22" s="194"/>
      <c r="AC22" s="194"/>
      <c r="AD22" s="194"/>
      <c r="AE22" s="194"/>
    </row>
    <row r="23" spans="1:31" s="166" customFormat="1" ht="30.75" customHeight="1">
      <c r="A23" s="487">
        <v>16</v>
      </c>
      <c r="B23" s="209" t="s">
        <v>871</v>
      </c>
      <c r="C23" s="36" t="s">
        <v>872</v>
      </c>
      <c r="D23" s="197" t="s">
        <v>839</v>
      </c>
      <c r="E23" s="488">
        <v>0.63</v>
      </c>
      <c r="F23" s="492">
        <v>33</v>
      </c>
      <c r="G23" s="377">
        <v>4</v>
      </c>
      <c r="H23" s="366">
        <v>5</v>
      </c>
      <c r="I23" s="378">
        <v>42</v>
      </c>
      <c r="J23" s="281">
        <f t="shared" si="0"/>
        <v>9287.460000000001</v>
      </c>
      <c r="K23" s="493">
        <v>85</v>
      </c>
      <c r="L23" s="485"/>
      <c r="M23" s="487">
        <v>16</v>
      </c>
      <c r="N23" s="196" t="s">
        <v>891</v>
      </c>
      <c r="O23" s="46" t="s">
        <v>892</v>
      </c>
      <c r="P23" s="197" t="s">
        <v>566</v>
      </c>
      <c r="Q23" s="491">
        <v>0.71</v>
      </c>
      <c r="R23" s="449">
        <v>17</v>
      </c>
      <c r="S23" s="351">
        <v>3</v>
      </c>
      <c r="T23" s="279">
        <v>4</v>
      </c>
      <c r="U23" s="352">
        <v>3</v>
      </c>
      <c r="V23" s="281">
        <f t="shared" si="1"/>
        <v>7840.53</v>
      </c>
      <c r="W23" s="489">
        <v>85</v>
      </c>
      <c r="X23" s="194"/>
      <c r="Y23" s="194"/>
      <c r="Z23" s="194"/>
      <c r="AA23" s="194"/>
      <c r="AB23" s="194"/>
      <c r="AC23" s="194"/>
      <c r="AD23" s="194"/>
      <c r="AE23" s="194"/>
    </row>
    <row r="24" spans="1:29" s="166" customFormat="1" ht="30.75" customHeight="1">
      <c r="A24" s="487">
        <v>17</v>
      </c>
      <c r="B24" s="209" t="s">
        <v>893</v>
      </c>
      <c r="C24" s="36" t="s">
        <v>894</v>
      </c>
      <c r="D24" s="197" t="s">
        <v>220</v>
      </c>
      <c r="E24" s="488">
        <v>0.63</v>
      </c>
      <c r="F24" s="449">
        <v>34</v>
      </c>
      <c r="G24" s="278">
        <v>4</v>
      </c>
      <c r="H24" s="279">
        <v>6</v>
      </c>
      <c r="I24" s="280">
        <v>40</v>
      </c>
      <c r="J24" s="281">
        <f t="shared" si="0"/>
        <v>9324</v>
      </c>
      <c r="K24" s="489">
        <v>84</v>
      </c>
      <c r="L24" s="485"/>
      <c r="M24" s="487">
        <v>17</v>
      </c>
      <c r="N24" s="196" t="s">
        <v>895</v>
      </c>
      <c r="O24" s="46" t="s">
        <v>698</v>
      </c>
      <c r="P24" s="197" t="s">
        <v>218</v>
      </c>
      <c r="Q24" s="488">
        <v>0.71</v>
      </c>
      <c r="R24" s="449">
        <v>18</v>
      </c>
      <c r="S24" s="278">
        <v>3</v>
      </c>
      <c r="T24" s="279">
        <v>4</v>
      </c>
      <c r="U24" s="280">
        <v>21</v>
      </c>
      <c r="V24" s="281">
        <f t="shared" si="1"/>
        <v>7853.3099999999995</v>
      </c>
      <c r="W24" s="489">
        <v>84</v>
      </c>
      <c r="X24" s="194"/>
      <c r="Y24" s="194"/>
      <c r="Z24" s="194"/>
      <c r="AA24" s="194"/>
      <c r="AB24" s="194"/>
      <c r="AC24" s="194"/>
    </row>
    <row r="25" spans="1:33" s="166" customFormat="1" ht="30.75" customHeight="1">
      <c r="A25" s="487">
        <v>18</v>
      </c>
      <c r="B25" s="209" t="s">
        <v>896</v>
      </c>
      <c r="C25" s="36" t="s">
        <v>897</v>
      </c>
      <c r="D25" s="197" t="s">
        <v>898</v>
      </c>
      <c r="E25" s="491">
        <v>0.78</v>
      </c>
      <c r="F25" s="492">
        <v>2</v>
      </c>
      <c r="G25" s="377">
        <v>3</v>
      </c>
      <c r="H25" s="366">
        <v>20</v>
      </c>
      <c r="I25" s="378">
        <v>45</v>
      </c>
      <c r="J25" s="281">
        <f t="shared" si="0"/>
        <v>9395.1</v>
      </c>
      <c r="K25" s="493">
        <v>83</v>
      </c>
      <c r="L25" s="485"/>
      <c r="M25" s="487">
        <v>18</v>
      </c>
      <c r="N25" s="196" t="s">
        <v>899</v>
      </c>
      <c r="O25" s="46" t="s">
        <v>900</v>
      </c>
      <c r="P25" s="197" t="s">
        <v>215</v>
      </c>
      <c r="Q25" s="491">
        <v>0.74</v>
      </c>
      <c r="R25" s="449">
        <v>11</v>
      </c>
      <c r="S25" s="351">
        <v>2</v>
      </c>
      <c r="T25" s="279">
        <v>57</v>
      </c>
      <c r="U25" s="352">
        <v>6</v>
      </c>
      <c r="V25" s="281">
        <f t="shared" si="1"/>
        <v>7863.24</v>
      </c>
      <c r="W25" s="489">
        <v>83</v>
      </c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</row>
    <row r="26" spans="1:31" s="166" customFormat="1" ht="30.75" customHeight="1">
      <c r="A26" s="487">
        <v>19</v>
      </c>
      <c r="B26" s="196" t="s">
        <v>631</v>
      </c>
      <c r="C26" s="46" t="s">
        <v>728</v>
      </c>
      <c r="D26" s="211" t="s">
        <v>603</v>
      </c>
      <c r="E26" s="488">
        <v>0.67</v>
      </c>
      <c r="F26" s="449">
        <v>30</v>
      </c>
      <c r="G26" s="278">
        <v>3</v>
      </c>
      <c r="H26" s="279">
        <v>55</v>
      </c>
      <c r="I26" s="280">
        <v>40</v>
      </c>
      <c r="J26" s="281">
        <f t="shared" si="0"/>
        <v>9473.800000000001</v>
      </c>
      <c r="K26" s="489">
        <v>82</v>
      </c>
      <c r="L26" s="485"/>
      <c r="M26" s="487">
        <v>19</v>
      </c>
      <c r="N26" s="196" t="s">
        <v>580</v>
      </c>
      <c r="O26" s="46" t="s">
        <v>653</v>
      </c>
      <c r="P26" s="211" t="s">
        <v>603</v>
      </c>
      <c r="Q26" s="491">
        <v>0.78</v>
      </c>
      <c r="R26" s="449">
        <v>6</v>
      </c>
      <c r="S26" s="282">
        <v>2</v>
      </c>
      <c r="T26" s="282">
        <v>48</v>
      </c>
      <c r="U26" s="282">
        <v>16</v>
      </c>
      <c r="V26" s="281">
        <f t="shared" si="1"/>
        <v>7874.88</v>
      </c>
      <c r="W26" s="489">
        <v>82</v>
      </c>
      <c r="X26" s="194"/>
      <c r="Y26" s="194"/>
      <c r="Z26" s="194"/>
      <c r="AA26" s="194"/>
      <c r="AB26" s="194"/>
      <c r="AC26" s="194"/>
      <c r="AD26" s="194"/>
      <c r="AE26" s="194"/>
    </row>
    <row r="27" spans="1:31" s="166" customFormat="1" ht="30.75" customHeight="1">
      <c r="A27" s="487">
        <v>20</v>
      </c>
      <c r="B27" s="196" t="s">
        <v>595</v>
      </c>
      <c r="C27" s="46" t="s">
        <v>596</v>
      </c>
      <c r="D27" s="211" t="s">
        <v>216</v>
      </c>
      <c r="E27" s="491">
        <v>0.76</v>
      </c>
      <c r="F27" s="449">
        <v>3</v>
      </c>
      <c r="G27" s="278">
        <v>3</v>
      </c>
      <c r="H27" s="279">
        <v>28</v>
      </c>
      <c r="I27" s="280">
        <v>29</v>
      </c>
      <c r="J27" s="281">
        <f t="shared" si="0"/>
        <v>9506.84</v>
      </c>
      <c r="K27" s="489">
        <v>81</v>
      </c>
      <c r="L27" s="485"/>
      <c r="M27" s="487">
        <v>20</v>
      </c>
      <c r="N27" s="196" t="s">
        <v>901</v>
      </c>
      <c r="O27" s="46" t="s">
        <v>902</v>
      </c>
      <c r="P27" s="211" t="s">
        <v>215</v>
      </c>
      <c r="Q27" s="491">
        <v>0.76</v>
      </c>
      <c r="R27" s="449">
        <v>8</v>
      </c>
      <c r="S27" s="282">
        <v>2</v>
      </c>
      <c r="T27" s="282">
        <v>53</v>
      </c>
      <c r="U27" s="282">
        <v>23</v>
      </c>
      <c r="V27" s="281">
        <f t="shared" si="1"/>
        <v>7906.28</v>
      </c>
      <c r="W27" s="489">
        <v>81</v>
      </c>
      <c r="X27" s="194"/>
      <c r="Y27" s="194"/>
      <c r="Z27" s="194"/>
      <c r="AA27" s="194"/>
      <c r="AB27" s="194"/>
      <c r="AC27" s="194"/>
      <c r="AD27" s="194"/>
      <c r="AE27" s="194"/>
    </row>
    <row r="28" spans="1:31" s="166" customFormat="1" ht="30.75" customHeight="1">
      <c r="A28" s="487">
        <v>21</v>
      </c>
      <c r="B28" s="196" t="s">
        <v>605</v>
      </c>
      <c r="C28" s="46" t="s">
        <v>606</v>
      </c>
      <c r="D28" s="211" t="s">
        <v>215</v>
      </c>
      <c r="E28" s="491">
        <v>0.71</v>
      </c>
      <c r="F28" s="449">
        <v>18</v>
      </c>
      <c r="G28" s="278">
        <v>3</v>
      </c>
      <c r="H28" s="279">
        <v>43</v>
      </c>
      <c r="I28" s="280">
        <v>33</v>
      </c>
      <c r="J28" s="281">
        <f t="shared" si="0"/>
        <v>9523.23</v>
      </c>
      <c r="K28" s="489">
        <v>80</v>
      </c>
      <c r="L28" s="485"/>
      <c r="M28" s="487">
        <v>21</v>
      </c>
      <c r="N28" s="196" t="s">
        <v>583</v>
      </c>
      <c r="O28" s="46" t="s">
        <v>635</v>
      </c>
      <c r="P28" s="211" t="s">
        <v>220</v>
      </c>
      <c r="Q28" s="491">
        <v>0.64</v>
      </c>
      <c r="R28" s="449">
        <v>27</v>
      </c>
      <c r="S28" s="282">
        <v>3</v>
      </c>
      <c r="T28" s="282">
        <v>26</v>
      </c>
      <c r="U28" s="282">
        <v>30</v>
      </c>
      <c r="V28" s="281">
        <f t="shared" si="1"/>
        <v>7929.6</v>
      </c>
      <c r="W28" s="489">
        <v>80</v>
      </c>
      <c r="X28" s="194"/>
      <c r="Y28" s="194"/>
      <c r="Z28" s="194"/>
      <c r="AA28" s="194"/>
      <c r="AB28" s="194"/>
      <c r="AC28" s="194"/>
      <c r="AD28" s="194"/>
      <c r="AE28" s="194"/>
    </row>
    <row r="29" spans="1:23" ht="30.75" customHeight="1">
      <c r="A29" s="487">
        <v>22</v>
      </c>
      <c r="B29" s="209" t="s">
        <v>903</v>
      </c>
      <c r="C29" s="47" t="s">
        <v>694</v>
      </c>
      <c r="D29" s="197" t="s">
        <v>215</v>
      </c>
      <c r="E29" s="491">
        <v>0.74</v>
      </c>
      <c r="F29" s="449">
        <v>11</v>
      </c>
      <c r="G29" s="278">
        <v>3</v>
      </c>
      <c r="H29" s="279">
        <v>34</v>
      </c>
      <c r="I29" s="280">
        <v>56</v>
      </c>
      <c r="J29" s="281">
        <f t="shared" si="0"/>
        <v>9543.039999999999</v>
      </c>
      <c r="K29" s="489">
        <v>79</v>
      </c>
      <c r="L29" s="485"/>
      <c r="M29" s="487">
        <v>22</v>
      </c>
      <c r="N29" s="196" t="s">
        <v>631</v>
      </c>
      <c r="O29" s="46" t="s">
        <v>728</v>
      </c>
      <c r="P29" s="197" t="s">
        <v>603</v>
      </c>
      <c r="Q29" s="488">
        <v>0.67</v>
      </c>
      <c r="R29" s="449">
        <v>24</v>
      </c>
      <c r="S29" s="351">
        <v>3</v>
      </c>
      <c r="T29" s="279">
        <v>17</v>
      </c>
      <c r="U29" s="352">
        <v>18</v>
      </c>
      <c r="V29" s="281">
        <f t="shared" si="1"/>
        <v>7931.46</v>
      </c>
      <c r="W29" s="489">
        <v>79</v>
      </c>
    </row>
    <row r="30" spans="1:29" s="166" customFormat="1" ht="30.75" customHeight="1">
      <c r="A30" s="487">
        <v>23</v>
      </c>
      <c r="B30" s="196" t="s">
        <v>577</v>
      </c>
      <c r="C30" s="46" t="s">
        <v>578</v>
      </c>
      <c r="D30" s="197" t="s">
        <v>579</v>
      </c>
      <c r="E30" s="491">
        <v>0.76</v>
      </c>
      <c r="F30" s="449">
        <v>5</v>
      </c>
      <c r="G30" s="278">
        <v>3</v>
      </c>
      <c r="H30" s="279">
        <v>29</v>
      </c>
      <c r="I30" s="280">
        <v>57</v>
      </c>
      <c r="J30" s="281">
        <f t="shared" si="0"/>
        <v>9573.72</v>
      </c>
      <c r="K30" s="489">
        <v>78</v>
      </c>
      <c r="L30" s="485"/>
      <c r="M30" s="487">
        <v>23</v>
      </c>
      <c r="N30" s="196" t="s">
        <v>860</v>
      </c>
      <c r="O30" s="46" t="s">
        <v>861</v>
      </c>
      <c r="P30" s="197" t="s">
        <v>216</v>
      </c>
      <c r="Q30" s="488">
        <v>0.6</v>
      </c>
      <c r="R30" s="449">
        <v>35</v>
      </c>
      <c r="S30" s="351">
        <v>3</v>
      </c>
      <c r="T30" s="279">
        <v>40</v>
      </c>
      <c r="U30" s="352">
        <v>44</v>
      </c>
      <c r="V30" s="281">
        <f t="shared" si="1"/>
        <v>7946.4</v>
      </c>
      <c r="W30" s="489">
        <v>78</v>
      </c>
      <c r="X30" s="194"/>
      <c r="Y30" s="194"/>
      <c r="Z30" s="194"/>
      <c r="AA30" s="194"/>
      <c r="AB30" s="194"/>
      <c r="AC30" s="194"/>
    </row>
    <row r="31" spans="1:31" s="166" customFormat="1" ht="30.75" customHeight="1">
      <c r="A31" s="487">
        <v>24</v>
      </c>
      <c r="B31" s="196" t="s">
        <v>789</v>
      </c>
      <c r="C31" s="46" t="s">
        <v>790</v>
      </c>
      <c r="D31" s="197" t="s">
        <v>216</v>
      </c>
      <c r="E31" s="491">
        <v>0.71</v>
      </c>
      <c r="F31" s="449">
        <v>22</v>
      </c>
      <c r="G31" s="278">
        <v>3</v>
      </c>
      <c r="H31" s="279">
        <v>45</v>
      </c>
      <c r="I31" s="280">
        <v>34</v>
      </c>
      <c r="J31" s="281">
        <f t="shared" si="0"/>
        <v>9609.14</v>
      </c>
      <c r="K31" s="489">
        <v>77</v>
      </c>
      <c r="L31" s="485"/>
      <c r="M31" s="487">
        <v>24</v>
      </c>
      <c r="N31" s="196" t="s">
        <v>792</v>
      </c>
      <c r="O31" s="46" t="s">
        <v>793</v>
      </c>
      <c r="P31" s="197" t="s">
        <v>215</v>
      </c>
      <c r="Q31" s="491">
        <v>0.71</v>
      </c>
      <c r="R31" s="449">
        <v>19</v>
      </c>
      <c r="S31" s="351">
        <v>3</v>
      </c>
      <c r="T31" s="279">
        <v>6</v>
      </c>
      <c r="U31" s="352">
        <v>37</v>
      </c>
      <c r="V31" s="281">
        <f t="shared" si="1"/>
        <v>7949.87</v>
      </c>
      <c r="W31" s="489">
        <v>77</v>
      </c>
      <c r="X31" s="194"/>
      <c r="Y31" s="194"/>
      <c r="Z31" s="194"/>
      <c r="AA31" s="194"/>
      <c r="AB31" s="194"/>
      <c r="AC31" s="194"/>
      <c r="AD31" s="194"/>
      <c r="AE31" s="194"/>
    </row>
    <row r="32" spans="1:31" s="166" customFormat="1" ht="30.75" customHeight="1">
      <c r="A32" s="487">
        <v>25</v>
      </c>
      <c r="B32" s="196" t="s">
        <v>208</v>
      </c>
      <c r="C32" s="46" t="s">
        <v>575</v>
      </c>
      <c r="D32" s="211" t="s">
        <v>215</v>
      </c>
      <c r="E32" s="491">
        <v>0.75</v>
      </c>
      <c r="F32" s="449">
        <v>9</v>
      </c>
      <c r="G32" s="278">
        <v>3</v>
      </c>
      <c r="H32" s="279">
        <v>34</v>
      </c>
      <c r="I32" s="280">
        <v>5</v>
      </c>
      <c r="J32" s="281">
        <f t="shared" si="0"/>
        <v>9633.75</v>
      </c>
      <c r="K32" s="489">
        <v>76</v>
      </c>
      <c r="L32" s="485"/>
      <c r="M32" s="487">
        <v>25</v>
      </c>
      <c r="N32" s="209" t="s">
        <v>904</v>
      </c>
      <c r="O32" s="36" t="s">
        <v>746</v>
      </c>
      <c r="P32" s="211" t="s">
        <v>215</v>
      </c>
      <c r="Q32" s="491">
        <v>0.64</v>
      </c>
      <c r="R32" s="492">
        <v>29</v>
      </c>
      <c r="S32" s="377">
        <v>3</v>
      </c>
      <c r="T32" s="366">
        <v>27</v>
      </c>
      <c r="U32" s="378">
        <v>35</v>
      </c>
      <c r="V32" s="281">
        <f t="shared" si="1"/>
        <v>7971.2</v>
      </c>
      <c r="W32" s="493">
        <v>76</v>
      </c>
      <c r="X32" s="194"/>
      <c r="Y32" s="194"/>
      <c r="Z32" s="194"/>
      <c r="AA32" s="194"/>
      <c r="AB32" s="194"/>
      <c r="AC32" s="194"/>
      <c r="AD32" s="194"/>
      <c r="AE32" s="194"/>
    </row>
    <row r="33" spans="1:31" s="166" customFormat="1" ht="30.75" customHeight="1">
      <c r="A33" s="487">
        <v>26</v>
      </c>
      <c r="B33" s="216" t="s">
        <v>608</v>
      </c>
      <c r="C33" s="46" t="s">
        <v>609</v>
      </c>
      <c r="D33" s="211" t="s">
        <v>603</v>
      </c>
      <c r="E33" s="491">
        <v>0.71</v>
      </c>
      <c r="F33" s="449">
        <v>23</v>
      </c>
      <c r="G33" s="278">
        <v>3</v>
      </c>
      <c r="H33" s="279">
        <v>46</v>
      </c>
      <c r="I33" s="280">
        <v>31</v>
      </c>
      <c r="J33" s="281">
        <f t="shared" si="0"/>
        <v>9649.609999999999</v>
      </c>
      <c r="K33" s="489">
        <v>75</v>
      </c>
      <c r="L33" s="485"/>
      <c r="M33" s="487">
        <v>26</v>
      </c>
      <c r="N33" s="216" t="s">
        <v>634</v>
      </c>
      <c r="O33" s="46" t="s">
        <v>905</v>
      </c>
      <c r="P33" s="211" t="s">
        <v>603</v>
      </c>
      <c r="Q33" s="491">
        <v>0.64</v>
      </c>
      <c r="R33" s="449">
        <v>30</v>
      </c>
      <c r="S33" s="278">
        <v>3</v>
      </c>
      <c r="T33" s="279">
        <v>28</v>
      </c>
      <c r="U33" s="280">
        <v>46</v>
      </c>
      <c r="V33" s="281">
        <f t="shared" si="1"/>
        <v>8016.64</v>
      </c>
      <c r="W33" s="489">
        <v>75</v>
      </c>
      <c r="X33" s="194"/>
      <c r="Y33" s="194"/>
      <c r="Z33" s="194"/>
      <c r="AA33" s="194"/>
      <c r="AB33" s="194"/>
      <c r="AC33" s="194"/>
      <c r="AD33" s="194"/>
      <c r="AE33" s="194"/>
    </row>
    <row r="34" spans="1:23" ht="30.75" customHeight="1">
      <c r="A34" s="487">
        <v>27</v>
      </c>
      <c r="B34" s="196" t="s">
        <v>584</v>
      </c>
      <c r="C34" s="46" t="s">
        <v>585</v>
      </c>
      <c r="D34" s="211" t="s">
        <v>215</v>
      </c>
      <c r="E34" s="491">
        <v>0.75</v>
      </c>
      <c r="F34" s="449">
        <v>13</v>
      </c>
      <c r="G34" s="278">
        <v>3</v>
      </c>
      <c r="H34" s="279">
        <v>35</v>
      </c>
      <c r="I34" s="280">
        <v>19</v>
      </c>
      <c r="J34" s="281">
        <f t="shared" si="0"/>
        <v>9689.25</v>
      </c>
      <c r="K34" s="489">
        <v>74</v>
      </c>
      <c r="L34" s="485"/>
      <c r="M34" s="487">
        <v>27</v>
      </c>
      <c r="N34" s="196" t="s">
        <v>738</v>
      </c>
      <c r="O34" s="46" t="s">
        <v>633</v>
      </c>
      <c r="P34" s="211" t="s">
        <v>218</v>
      </c>
      <c r="Q34" s="491">
        <v>0.67</v>
      </c>
      <c r="R34" s="449">
        <v>26</v>
      </c>
      <c r="S34" s="278">
        <v>3</v>
      </c>
      <c r="T34" s="279">
        <v>19</v>
      </c>
      <c r="U34" s="280">
        <v>49</v>
      </c>
      <c r="V34" s="281">
        <f t="shared" si="1"/>
        <v>8032.63</v>
      </c>
      <c r="W34" s="489">
        <v>74</v>
      </c>
    </row>
    <row r="35" spans="1:31" s="166" customFormat="1" ht="30.75" customHeight="1">
      <c r="A35" s="487">
        <v>28</v>
      </c>
      <c r="B35" s="209" t="s">
        <v>906</v>
      </c>
      <c r="C35" s="36" t="s">
        <v>907</v>
      </c>
      <c r="D35" s="197" t="s">
        <v>215</v>
      </c>
      <c r="E35" s="491">
        <v>0.71</v>
      </c>
      <c r="F35" s="449">
        <v>25</v>
      </c>
      <c r="G35" s="351">
        <v>3</v>
      </c>
      <c r="H35" s="279">
        <v>47</v>
      </c>
      <c r="I35" s="352">
        <v>46</v>
      </c>
      <c r="J35" s="281">
        <f t="shared" si="0"/>
        <v>9702.859999999999</v>
      </c>
      <c r="K35" s="489">
        <v>73</v>
      </c>
      <c r="L35" s="485"/>
      <c r="M35" s="487">
        <v>28</v>
      </c>
      <c r="N35" s="196" t="s">
        <v>774</v>
      </c>
      <c r="O35" s="46" t="s">
        <v>585</v>
      </c>
      <c r="P35" s="197" t="s">
        <v>215</v>
      </c>
      <c r="Q35" s="491">
        <v>0.75</v>
      </c>
      <c r="R35" s="449">
        <v>13</v>
      </c>
      <c r="S35" s="351">
        <v>2</v>
      </c>
      <c r="T35" s="279">
        <v>58</v>
      </c>
      <c r="U35" s="352">
        <v>40</v>
      </c>
      <c r="V35" s="281">
        <f t="shared" si="1"/>
        <v>8040</v>
      </c>
      <c r="W35" s="489">
        <v>73</v>
      </c>
      <c r="X35" s="194"/>
      <c r="Y35" s="194"/>
      <c r="Z35" s="194"/>
      <c r="AA35" s="194"/>
      <c r="AB35" s="194"/>
      <c r="AC35" s="194"/>
      <c r="AD35" s="194"/>
      <c r="AE35" s="194"/>
    </row>
    <row r="36" spans="1:31" s="166" customFormat="1" ht="30.75" customHeight="1">
      <c r="A36" s="487">
        <v>29</v>
      </c>
      <c r="B36" s="209" t="s">
        <v>904</v>
      </c>
      <c r="C36" s="36" t="s">
        <v>746</v>
      </c>
      <c r="D36" s="197" t="s">
        <v>215</v>
      </c>
      <c r="E36" s="491">
        <v>0.64</v>
      </c>
      <c r="F36" s="492">
        <v>36</v>
      </c>
      <c r="G36" s="365">
        <v>4</v>
      </c>
      <c r="H36" s="366">
        <v>13</v>
      </c>
      <c r="I36" s="367">
        <v>41</v>
      </c>
      <c r="J36" s="281">
        <f t="shared" si="0"/>
        <v>9741.44</v>
      </c>
      <c r="K36" s="493">
        <v>72</v>
      </c>
      <c r="L36" s="485"/>
      <c r="M36" s="487">
        <v>29</v>
      </c>
      <c r="N36" s="196" t="s">
        <v>577</v>
      </c>
      <c r="O36" s="46" t="s">
        <v>578</v>
      </c>
      <c r="P36" s="197" t="s">
        <v>579</v>
      </c>
      <c r="Q36" s="491">
        <v>0.76</v>
      </c>
      <c r="R36" s="449">
        <v>12</v>
      </c>
      <c r="S36" s="351">
        <v>2</v>
      </c>
      <c r="T36" s="279">
        <v>57</v>
      </c>
      <c r="U36" s="352">
        <v>22</v>
      </c>
      <c r="V36" s="281">
        <f t="shared" si="1"/>
        <v>8087.92</v>
      </c>
      <c r="W36" s="489">
        <v>72</v>
      </c>
      <c r="X36" s="194"/>
      <c r="Y36" s="194"/>
      <c r="Z36" s="194"/>
      <c r="AA36" s="194"/>
      <c r="AB36" s="194"/>
      <c r="AC36" s="194"/>
      <c r="AD36" s="194"/>
      <c r="AE36" s="194"/>
    </row>
    <row r="37" spans="1:29" s="166" customFormat="1" ht="30.75" customHeight="1">
      <c r="A37" s="487">
        <v>30</v>
      </c>
      <c r="B37" s="196" t="s">
        <v>580</v>
      </c>
      <c r="C37" s="46" t="s">
        <v>653</v>
      </c>
      <c r="D37" s="197" t="s">
        <v>603</v>
      </c>
      <c r="E37" s="491">
        <v>0.78</v>
      </c>
      <c r="F37" s="449">
        <v>4</v>
      </c>
      <c r="G37" s="351">
        <v>3</v>
      </c>
      <c r="H37" s="279">
        <v>28</v>
      </c>
      <c r="I37" s="352">
        <v>58</v>
      </c>
      <c r="J37" s="281">
        <f t="shared" si="0"/>
        <v>9779.640000000001</v>
      </c>
      <c r="K37" s="489">
        <v>71</v>
      </c>
      <c r="L37" s="485"/>
      <c r="M37" s="487">
        <v>30</v>
      </c>
      <c r="N37" s="196" t="s">
        <v>908</v>
      </c>
      <c r="O37" s="46" t="s">
        <v>909</v>
      </c>
      <c r="P37" s="197" t="s">
        <v>216</v>
      </c>
      <c r="Q37" s="491">
        <v>0.64</v>
      </c>
      <c r="R37" s="449">
        <v>33</v>
      </c>
      <c r="S37" s="351">
        <v>3</v>
      </c>
      <c r="T37" s="279">
        <v>30</v>
      </c>
      <c r="U37" s="352">
        <v>48</v>
      </c>
      <c r="V37" s="281">
        <f t="shared" si="1"/>
        <v>8094.72</v>
      </c>
      <c r="W37" s="489">
        <v>71</v>
      </c>
      <c r="X37" s="194"/>
      <c r="Y37" s="194"/>
      <c r="Z37" s="194"/>
      <c r="AA37" s="194"/>
      <c r="AB37" s="194"/>
      <c r="AC37" s="194"/>
    </row>
    <row r="38" spans="1:31" s="166" customFormat="1" ht="30.75" customHeight="1">
      <c r="A38" s="487">
        <v>31</v>
      </c>
      <c r="B38" s="196" t="s">
        <v>628</v>
      </c>
      <c r="C38" s="46" t="s">
        <v>759</v>
      </c>
      <c r="D38" s="211" t="s">
        <v>216</v>
      </c>
      <c r="E38" s="491">
        <v>0.64</v>
      </c>
      <c r="F38" s="449">
        <v>37</v>
      </c>
      <c r="G38" s="351">
        <v>4</v>
      </c>
      <c r="H38" s="279">
        <v>16</v>
      </c>
      <c r="I38" s="352">
        <v>4</v>
      </c>
      <c r="J38" s="281">
        <f t="shared" si="0"/>
        <v>9832.960000000001</v>
      </c>
      <c r="K38" s="489">
        <v>70</v>
      </c>
      <c r="L38" s="485"/>
      <c r="M38" s="487">
        <v>31</v>
      </c>
      <c r="N38" s="196" t="s">
        <v>789</v>
      </c>
      <c r="O38" s="46" t="s">
        <v>790</v>
      </c>
      <c r="P38" s="211" t="s">
        <v>216</v>
      </c>
      <c r="Q38" s="491">
        <v>0.71</v>
      </c>
      <c r="R38" s="449">
        <v>22</v>
      </c>
      <c r="S38" s="351">
        <v>3</v>
      </c>
      <c r="T38" s="279">
        <v>10</v>
      </c>
      <c r="U38" s="352">
        <v>30</v>
      </c>
      <c r="V38" s="281">
        <f t="shared" si="1"/>
        <v>8115.299999999999</v>
      </c>
      <c r="W38" s="489">
        <v>70</v>
      </c>
      <c r="X38" s="194"/>
      <c r="Y38" s="194"/>
      <c r="Z38" s="194"/>
      <c r="AA38" s="194"/>
      <c r="AB38" s="194"/>
      <c r="AC38" s="194"/>
      <c r="AD38" s="194"/>
      <c r="AE38" s="194"/>
    </row>
    <row r="39" spans="1:29" s="166" customFormat="1" ht="30.75" customHeight="1">
      <c r="A39" s="487">
        <v>32</v>
      </c>
      <c r="B39" s="196" t="s">
        <v>592</v>
      </c>
      <c r="C39" s="46" t="s">
        <v>910</v>
      </c>
      <c r="D39" s="211" t="s">
        <v>645</v>
      </c>
      <c r="E39" s="488">
        <v>0.84</v>
      </c>
      <c r="F39" s="449">
        <v>1</v>
      </c>
      <c r="G39" s="351">
        <v>3</v>
      </c>
      <c r="H39" s="279">
        <v>16</v>
      </c>
      <c r="I39" s="352">
        <v>48</v>
      </c>
      <c r="J39" s="281">
        <f t="shared" si="0"/>
        <v>9918.72</v>
      </c>
      <c r="K39" s="489">
        <v>69</v>
      </c>
      <c r="L39" s="485"/>
      <c r="M39" s="487">
        <v>32</v>
      </c>
      <c r="N39" s="196" t="s">
        <v>911</v>
      </c>
      <c r="O39" s="46" t="s">
        <v>912</v>
      </c>
      <c r="P39" s="211" t="s">
        <v>215</v>
      </c>
      <c r="Q39" s="491">
        <v>0.72</v>
      </c>
      <c r="R39" s="449">
        <v>21</v>
      </c>
      <c r="S39" s="351">
        <v>3</v>
      </c>
      <c r="T39" s="279">
        <v>8</v>
      </c>
      <c r="U39" s="352">
        <v>38</v>
      </c>
      <c r="V39" s="281">
        <f t="shared" si="1"/>
        <v>8148.96</v>
      </c>
      <c r="W39" s="489">
        <v>69</v>
      </c>
      <c r="X39" s="194"/>
      <c r="Y39" s="194"/>
      <c r="Z39" s="194"/>
      <c r="AA39" s="194"/>
      <c r="AB39" s="194"/>
      <c r="AC39" s="194"/>
    </row>
    <row r="40" spans="1:31" s="428" customFormat="1" ht="30.75" customHeight="1">
      <c r="A40" s="487">
        <v>33</v>
      </c>
      <c r="B40" s="196" t="s">
        <v>774</v>
      </c>
      <c r="C40" s="46" t="s">
        <v>585</v>
      </c>
      <c r="D40" s="211" t="s">
        <v>215</v>
      </c>
      <c r="E40" s="491">
        <v>0.75</v>
      </c>
      <c r="F40" s="449">
        <v>16</v>
      </c>
      <c r="G40" s="278">
        <v>3</v>
      </c>
      <c r="H40" s="279">
        <v>41</v>
      </c>
      <c r="I40" s="280">
        <v>34</v>
      </c>
      <c r="J40" s="281">
        <f t="shared" si="0"/>
        <v>9970.5</v>
      </c>
      <c r="K40" s="489">
        <v>68</v>
      </c>
      <c r="L40" s="485"/>
      <c r="M40" s="487">
        <v>33</v>
      </c>
      <c r="N40" s="196" t="s">
        <v>730</v>
      </c>
      <c r="O40" s="46" t="s">
        <v>731</v>
      </c>
      <c r="P40" s="211" t="s">
        <v>215</v>
      </c>
      <c r="Q40" s="491">
        <v>0.65</v>
      </c>
      <c r="R40" s="449">
        <v>31</v>
      </c>
      <c r="S40" s="278">
        <v>3</v>
      </c>
      <c r="T40" s="279">
        <v>29</v>
      </c>
      <c r="U40" s="280">
        <v>16</v>
      </c>
      <c r="V40" s="281">
        <f t="shared" si="1"/>
        <v>8161.400000000001</v>
      </c>
      <c r="W40" s="489">
        <v>68</v>
      </c>
      <c r="X40" s="495"/>
      <c r="Y40" s="495"/>
      <c r="Z40" s="495"/>
      <c r="AA40" s="495"/>
      <c r="AB40" s="495"/>
      <c r="AC40" s="495"/>
      <c r="AD40" s="495"/>
      <c r="AE40" s="495"/>
    </row>
    <row r="41" spans="1:31" s="166" customFormat="1" ht="30.75" customHeight="1">
      <c r="A41" s="487">
        <v>34</v>
      </c>
      <c r="B41" s="196" t="s">
        <v>607</v>
      </c>
      <c r="C41" s="46" t="s">
        <v>770</v>
      </c>
      <c r="D41" s="197" t="s">
        <v>771</v>
      </c>
      <c r="E41" s="491">
        <v>0.79</v>
      </c>
      <c r="F41" s="449">
        <v>6</v>
      </c>
      <c r="G41" s="278">
        <v>3</v>
      </c>
      <c r="H41" s="279">
        <v>30</v>
      </c>
      <c r="I41" s="280">
        <v>24</v>
      </c>
      <c r="J41" s="281">
        <f t="shared" si="0"/>
        <v>9972.960000000001</v>
      </c>
      <c r="K41" s="489">
        <v>67</v>
      </c>
      <c r="L41" s="485"/>
      <c r="M41" s="487">
        <v>34</v>
      </c>
      <c r="N41" s="196" t="s">
        <v>600</v>
      </c>
      <c r="O41" s="46" t="s">
        <v>868</v>
      </c>
      <c r="P41" s="197" t="s">
        <v>215</v>
      </c>
      <c r="Q41" s="491">
        <v>0.65</v>
      </c>
      <c r="R41" s="449">
        <v>32</v>
      </c>
      <c r="S41" s="278">
        <v>3</v>
      </c>
      <c r="T41" s="279">
        <v>29</v>
      </c>
      <c r="U41" s="280">
        <v>43</v>
      </c>
      <c r="V41" s="281">
        <f t="shared" si="1"/>
        <v>8178.950000000001</v>
      </c>
      <c r="W41" s="489">
        <v>67</v>
      </c>
      <c r="X41" s="194"/>
      <c r="Y41" s="194"/>
      <c r="Z41" s="194"/>
      <c r="AA41" s="194"/>
      <c r="AB41" s="194"/>
      <c r="AC41" s="194"/>
      <c r="AD41" s="194"/>
      <c r="AE41" s="194"/>
    </row>
    <row r="42" spans="1:23" ht="30.75" customHeight="1">
      <c r="A42" s="487">
        <v>35</v>
      </c>
      <c r="B42" s="196" t="s">
        <v>735</v>
      </c>
      <c r="C42" s="46" t="s">
        <v>736</v>
      </c>
      <c r="D42" s="197" t="s">
        <v>215</v>
      </c>
      <c r="E42" s="491">
        <v>0.74</v>
      </c>
      <c r="F42" s="449">
        <v>20</v>
      </c>
      <c r="G42" s="278">
        <v>3</v>
      </c>
      <c r="H42" s="279">
        <v>44</v>
      </c>
      <c r="I42" s="280">
        <v>53</v>
      </c>
      <c r="J42" s="281">
        <f t="shared" si="0"/>
        <v>9984.82</v>
      </c>
      <c r="K42" s="489">
        <v>66</v>
      </c>
      <c r="L42" s="485"/>
      <c r="M42" s="487">
        <v>35</v>
      </c>
      <c r="N42" s="196" t="s">
        <v>586</v>
      </c>
      <c r="O42" s="46" t="s">
        <v>650</v>
      </c>
      <c r="P42" s="197" t="s">
        <v>217</v>
      </c>
      <c r="Q42" s="488">
        <v>0.63</v>
      </c>
      <c r="R42" s="449">
        <v>36</v>
      </c>
      <c r="S42" s="278">
        <v>3</v>
      </c>
      <c r="T42" s="279">
        <v>42</v>
      </c>
      <c r="U42" s="280">
        <v>22</v>
      </c>
      <c r="V42" s="281">
        <f t="shared" si="1"/>
        <v>8405.460000000001</v>
      </c>
      <c r="W42" s="489">
        <v>66</v>
      </c>
    </row>
    <row r="43" spans="1:31" s="166" customFormat="1" ht="30.75" customHeight="1">
      <c r="A43" s="487">
        <v>36</v>
      </c>
      <c r="B43" s="196" t="s">
        <v>586</v>
      </c>
      <c r="C43" s="46" t="s">
        <v>650</v>
      </c>
      <c r="D43" s="197" t="s">
        <v>217</v>
      </c>
      <c r="E43" s="488">
        <v>0.63</v>
      </c>
      <c r="F43" s="449">
        <v>38</v>
      </c>
      <c r="G43" s="351">
        <v>4</v>
      </c>
      <c r="H43" s="279">
        <v>25</v>
      </c>
      <c r="I43" s="352">
        <v>41</v>
      </c>
      <c r="J43" s="281">
        <f t="shared" si="0"/>
        <v>10042.83</v>
      </c>
      <c r="K43" s="489">
        <v>65</v>
      </c>
      <c r="L43" s="485"/>
      <c r="M43" s="487">
        <v>36</v>
      </c>
      <c r="N43" s="209" t="s">
        <v>658</v>
      </c>
      <c r="O43" s="36" t="s">
        <v>609</v>
      </c>
      <c r="P43" s="197" t="s">
        <v>215</v>
      </c>
      <c r="Q43" s="491">
        <v>0.71</v>
      </c>
      <c r="R43" s="449">
        <v>25</v>
      </c>
      <c r="S43" s="351">
        <v>3</v>
      </c>
      <c r="T43" s="279">
        <v>19</v>
      </c>
      <c r="U43" s="352">
        <v>45</v>
      </c>
      <c r="V43" s="281">
        <f t="shared" si="1"/>
        <v>8509.35</v>
      </c>
      <c r="W43" s="489">
        <v>65</v>
      </c>
      <c r="X43" s="194"/>
      <c r="Y43" s="194"/>
      <c r="Z43" s="194"/>
      <c r="AA43" s="194"/>
      <c r="AB43" s="194"/>
      <c r="AC43" s="194"/>
      <c r="AD43" s="194"/>
      <c r="AE43" s="194"/>
    </row>
    <row r="44" spans="1:31" s="166" customFormat="1" ht="30.75" customHeight="1">
      <c r="A44" s="487">
        <v>37</v>
      </c>
      <c r="B44" s="216" t="s">
        <v>841</v>
      </c>
      <c r="C44" s="46" t="s">
        <v>913</v>
      </c>
      <c r="D44" s="197" t="s">
        <v>914</v>
      </c>
      <c r="E44" s="491">
        <v>0.78</v>
      </c>
      <c r="F44" s="492">
        <v>10</v>
      </c>
      <c r="G44" s="365">
        <v>3</v>
      </c>
      <c r="H44" s="496">
        <v>34</v>
      </c>
      <c r="I44" s="499">
        <v>36</v>
      </c>
      <c r="J44" s="281">
        <f t="shared" si="0"/>
        <v>10043.28</v>
      </c>
      <c r="K44" s="489">
        <v>64</v>
      </c>
      <c r="L44" s="485"/>
      <c r="M44" s="490">
        <v>37</v>
      </c>
      <c r="N44" s="216" t="s">
        <v>841</v>
      </c>
      <c r="O44" s="46" t="s">
        <v>913</v>
      </c>
      <c r="P44" s="197" t="s">
        <v>914</v>
      </c>
      <c r="Q44" s="491">
        <v>0.78</v>
      </c>
      <c r="R44" s="492">
        <v>20</v>
      </c>
      <c r="S44" s="365">
        <v>3</v>
      </c>
      <c r="T44" s="366">
        <v>7</v>
      </c>
      <c r="U44" s="367">
        <v>11</v>
      </c>
      <c r="V44" s="281">
        <f t="shared" si="1"/>
        <v>8760.18</v>
      </c>
      <c r="W44" s="493">
        <v>64</v>
      </c>
      <c r="X44" s="194"/>
      <c r="Y44" s="194"/>
      <c r="Z44" s="194"/>
      <c r="AA44" s="194"/>
      <c r="AB44" s="194"/>
      <c r="AC44" s="194"/>
      <c r="AD44" s="194"/>
      <c r="AE44" s="194"/>
    </row>
    <row r="45" spans="1:23" ht="30.75" customHeight="1">
      <c r="A45" s="487">
        <v>38</v>
      </c>
      <c r="B45" s="216" t="s">
        <v>915</v>
      </c>
      <c r="C45" s="46" t="s">
        <v>916</v>
      </c>
      <c r="D45" s="197" t="s">
        <v>215</v>
      </c>
      <c r="E45" s="491">
        <v>0.76</v>
      </c>
      <c r="F45" s="449">
        <v>17</v>
      </c>
      <c r="G45" s="351">
        <v>3</v>
      </c>
      <c r="H45" s="279">
        <v>41</v>
      </c>
      <c r="I45" s="352">
        <v>40</v>
      </c>
      <c r="J45" s="281">
        <f t="shared" si="0"/>
        <v>10108</v>
      </c>
      <c r="K45" s="489">
        <v>63</v>
      </c>
      <c r="L45" s="485"/>
      <c r="M45" s="490">
        <v>38</v>
      </c>
      <c r="N45" s="216" t="s">
        <v>595</v>
      </c>
      <c r="O45" s="46" t="s">
        <v>596</v>
      </c>
      <c r="P45" s="197" t="s">
        <v>216</v>
      </c>
      <c r="Q45" s="491">
        <v>0.76</v>
      </c>
      <c r="R45" s="449"/>
      <c r="S45" s="448"/>
      <c r="T45" s="430" t="s">
        <v>917</v>
      </c>
      <c r="U45" s="449"/>
      <c r="V45" s="281"/>
      <c r="W45" s="489">
        <v>63</v>
      </c>
    </row>
    <row r="46" spans="1:29" s="166" customFormat="1" ht="30.75" customHeight="1">
      <c r="A46" s="487">
        <v>39</v>
      </c>
      <c r="B46" s="209" t="s">
        <v>918</v>
      </c>
      <c r="C46" s="36" t="s">
        <v>919</v>
      </c>
      <c r="D46" s="197" t="s">
        <v>215</v>
      </c>
      <c r="E46" s="491">
        <v>0.58</v>
      </c>
      <c r="F46" s="449"/>
      <c r="G46" s="351"/>
      <c r="H46" s="430" t="s">
        <v>604</v>
      </c>
      <c r="I46" s="352"/>
      <c r="J46" s="281"/>
      <c r="K46" s="489">
        <v>62</v>
      </c>
      <c r="L46" s="485"/>
      <c r="M46" s="490">
        <v>39</v>
      </c>
      <c r="N46" s="196" t="s">
        <v>589</v>
      </c>
      <c r="O46" s="46" t="s">
        <v>650</v>
      </c>
      <c r="P46" s="197" t="s">
        <v>611</v>
      </c>
      <c r="Q46" s="491">
        <v>0.61</v>
      </c>
      <c r="R46" s="449"/>
      <c r="S46" s="429"/>
      <c r="T46" s="430" t="s">
        <v>675</v>
      </c>
      <c r="U46" s="431"/>
      <c r="V46" s="281"/>
      <c r="W46" s="489">
        <v>82</v>
      </c>
      <c r="X46" s="194"/>
      <c r="Y46" s="194"/>
      <c r="Z46" s="194"/>
      <c r="AA46" s="194"/>
      <c r="AB46" s="194"/>
      <c r="AC46" s="194"/>
    </row>
    <row r="47" spans="1:31" s="166" customFormat="1" ht="30.75" customHeight="1">
      <c r="A47" s="487">
        <v>40</v>
      </c>
      <c r="B47" s="196" t="s">
        <v>601</v>
      </c>
      <c r="C47" s="46" t="s">
        <v>602</v>
      </c>
      <c r="D47" s="197" t="s">
        <v>603</v>
      </c>
      <c r="E47" s="491">
        <v>0.73</v>
      </c>
      <c r="F47" s="449"/>
      <c r="G47" s="278"/>
      <c r="H47" s="430" t="s">
        <v>675</v>
      </c>
      <c r="I47" s="280"/>
      <c r="J47" s="281"/>
      <c r="K47" s="489">
        <v>82</v>
      </c>
      <c r="L47" s="485"/>
      <c r="M47" s="490">
        <v>40</v>
      </c>
      <c r="N47" s="209" t="s">
        <v>745</v>
      </c>
      <c r="O47" s="36" t="s">
        <v>746</v>
      </c>
      <c r="P47" s="197" t="s">
        <v>220</v>
      </c>
      <c r="Q47" s="488">
        <v>0.63</v>
      </c>
      <c r="R47" s="449"/>
      <c r="S47" s="429"/>
      <c r="T47" s="430" t="s">
        <v>843</v>
      </c>
      <c r="U47" s="431"/>
      <c r="V47" s="281"/>
      <c r="W47" s="489">
        <v>0</v>
      </c>
      <c r="X47" s="194"/>
      <c r="Y47" s="194"/>
      <c r="Z47" s="194"/>
      <c r="AA47" s="194"/>
      <c r="AB47" s="194"/>
      <c r="AC47" s="194"/>
      <c r="AD47" s="194"/>
      <c r="AE47" s="194"/>
    </row>
    <row r="48" spans="1:31" s="166" customFormat="1" ht="30.75" customHeight="1">
      <c r="A48" s="487">
        <v>41</v>
      </c>
      <c r="B48" s="196" t="s">
        <v>748</v>
      </c>
      <c r="C48" s="46" t="s">
        <v>637</v>
      </c>
      <c r="D48" s="197" t="s">
        <v>216</v>
      </c>
      <c r="E48" s="491">
        <v>0.67</v>
      </c>
      <c r="F48" s="449"/>
      <c r="G48" s="278"/>
      <c r="H48" s="430" t="s">
        <v>787</v>
      </c>
      <c r="I48" s="280"/>
      <c r="J48" s="281"/>
      <c r="K48" s="489">
        <v>0</v>
      </c>
      <c r="L48" s="485"/>
      <c r="M48" s="490">
        <v>41</v>
      </c>
      <c r="N48" s="196" t="s">
        <v>920</v>
      </c>
      <c r="O48" s="46" t="s">
        <v>757</v>
      </c>
      <c r="P48" s="197" t="s">
        <v>216</v>
      </c>
      <c r="Q48" s="491">
        <v>0.67</v>
      </c>
      <c r="R48" s="449"/>
      <c r="S48" s="429"/>
      <c r="T48" s="430" t="s">
        <v>787</v>
      </c>
      <c r="U48" s="431"/>
      <c r="V48" s="281"/>
      <c r="W48" s="489">
        <v>0</v>
      </c>
      <c r="X48" s="194"/>
      <c r="Y48" s="194"/>
      <c r="Z48" s="194"/>
      <c r="AA48" s="194"/>
      <c r="AB48" s="194"/>
      <c r="AC48" s="194"/>
      <c r="AD48" s="194"/>
      <c r="AE48" s="194"/>
    </row>
    <row r="49" spans="1:31" s="166" customFormat="1" ht="30.75" customHeight="1">
      <c r="A49" s="487">
        <v>42</v>
      </c>
      <c r="B49" s="196" t="s">
        <v>921</v>
      </c>
      <c r="C49" s="46" t="s">
        <v>922</v>
      </c>
      <c r="D49" s="197" t="s">
        <v>215</v>
      </c>
      <c r="E49" s="488">
        <v>0.69</v>
      </c>
      <c r="F49" s="449"/>
      <c r="G49" s="278"/>
      <c r="H49" s="430" t="s">
        <v>794</v>
      </c>
      <c r="I49" s="280"/>
      <c r="J49" s="281"/>
      <c r="K49" s="489">
        <v>0</v>
      </c>
      <c r="L49" s="485"/>
      <c r="M49" s="490">
        <v>42</v>
      </c>
      <c r="N49" s="196" t="s">
        <v>587</v>
      </c>
      <c r="O49" s="46" t="s">
        <v>588</v>
      </c>
      <c r="P49" s="197" t="s">
        <v>215</v>
      </c>
      <c r="Q49" s="500">
        <v>0.69</v>
      </c>
      <c r="R49" s="501"/>
      <c r="S49" s="429"/>
      <c r="T49" s="430" t="s">
        <v>794</v>
      </c>
      <c r="U49" s="431"/>
      <c r="V49" s="282"/>
      <c r="W49" s="489">
        <v>0</v>
      </c>
      <c r="X49" s="194"/>
      <c r="Y49" s="194"/>
      <c r="Z49" s="194"/>
      <c r="AA49" s="194"/>
      <c r="AB49" s="194"/>
      <c r="AC49" s="194"/>
      <c r="AD49" s="194"/>
      <c r="AE49" s="194"/>
    </row>
    <row r="50" spans="1:23" ht="30.75" customHeight="1">
      <c r="A50" s="487">
        <v>43</v>
      </c>
      <c r="B50" s="196" t="s">
        <v>923</v>
      </c>
      <c r="C50" s="46" t="s">
        <v>924</v>
      </c>
      <c r="D50" s="197" t="s">
        <v>579</v>
      </c>
      <c r="E50" s="491">
        <v>0.64</v>
      </c>
      <c r="F50" s="502"/>
      <c r="G50" s="503"/>
      <c r="H50" s="430" t="s">
        <v>794</v>
      </c>
      <c r="I50" s="504"/>
      <c r="J50" s="281"/>
      <c r="K50" s="489">
        <v>0</v>
      </c>
      <c r="L50" s="485"/>
      <c r="M50" s="490">
        <v>43</v>
      </c>
      <c r="N50" s="219" t="s">
        <v>923</v>
      </c>
      <c r="O50" s="46" t="s">
        <v>924</v>
      </c>
      <c r="P50" s="211" t="s">
        <v>579</v>
      </c>
      <c r="Q50" s="505">
        <v>0.64</v>
      </c>
      <c r="R50" s="501"/>
      <c r="S50" s="429"/>
      <c r="T50" s="430" t="s">
        <v>794</v>
      </c>
      <c r="U50" s="431"/>
      <c r="V50" s="282"/>
      <c r="W50" s="489">
        <v>0</v>
      </c>
    </row>
    <row r="51" spans="1:31" s="166" customFormat="1" ht="30.75" customHeight="1">
      <c r="A51" s="487">
        <v>44</v>
      </c>
      <c r="B51" s="196" t="s">
        <v>469</v>
      </c>
      <c r="C51" s="46" t="s">
        <v>637</v>
      </c>
      <c r="D51" s="197" t="s">
        <v>638</v>
      </c>
      <c r="E51" s="491">
        <v>0.64</v>
      </c>
      <c r="F51" s="449"/>
      <c r="G51" s="351"/>
      <c r="H51" s="430" t="s">
        <v>843</v>
      </c>
      <c r="I51" s="352"/>
      <c r="J51" s="281"/>
      <c r="K51" s="489">
        <v>0</v>
      </c>
      <c r="L51" s="485"/>
      <c r="M51" s="490">
        <v>44</v>
      </c>
      <c r="N51" s="219" t="s">
        <v>469</v>
      </c>
      <c r="O51" s="46" t="s">
        <v>637</v>
      </c>
      <c r="P51" s="211" t="s">
        <v>638</v>
      </c>
      <c r="Q51" s="505">
        <v>0.64</v>
      </c>
      <c r="R51" s="501"/>
      <c r="S51" s="429"/>
      <c r="T51" s="430" t="s">
        <v>843</v>
      </c>
      <c r="U51" s="431"/>
      <c r="V51" s="282"/>
      <c r="W51" s="489">
        <v>0</v>
      </c>
      <c r="X51" s="194"/>
      <c r="Y51" s="194"/>
      <c r="Z51" s="194"/>
      <c r="AA51" s="194"/>
      <c r="AB51" s="194"/>
      <c r="AC51" s="194"/>
      <c r="AD51" s="194"/>
      <c r="AE51" s="194"/>
    </row>
    <row r="52" spans="1:31" s="166" customFormat="1" ht="30.75" customHeight="1" thickBot="1">
      <c r="A52" s="506"/>
      <c r="B52" s="507"/>
      <c r="C52" s="508"/>
      <c r="D52" s="509"/>
      <c r="E52" s="510"/>
      <c r="F52" s="453"/>
      <c r="G52" s="451"/>
      <c r="H52" s="452"/>
      <c r="I52" s="453"/>
      <c r="J52" s="454"/>
      <c r="K52" s="511"/>
      <c r="L52" s="512"/>
      <c r="M52" s="513"/>
      <c r="N52" s="514"/>
      <c r="O52" s="514"/>
      <c r="P52" s="514"/>
      <c r="Q52" s="515"/>
      <c r="R52" s="516"/>
      <c r="S52" s="517"/>
      <c r="T52" s="518"/>
      <c r="U52" s="519"/>
      <c r="V52" s="514"/>
      <c r="W52" s="520"/>
      <c r="X52" s="194"/>
      <c r="Y52" s="194"/>
      <c r="Z52" s="194"/>
      <c r="AA52" s="194"/>
      <c r="AB52" s="194"/>
      <c r="AC52" s="194"/>
      <c r="AD52" s="194"/>
      <c r="AE52" s="194"/>
    </row>
    <row r="53" ht="30.75" customHeight="1" thickTop="1"/>
    <row r="54" ht="30.75" customHeight="1"/>
  </sheetData>
  <mergeCells count="24">
    <mergeCell ref="F6:F7"/>
    <mergeCell ref="S4:U4"/>
    <mergeCell ref="C4:E4"/>
    <mergeCell ref="H4:I4"/>
    <mergeCell ref="A5:K5"/>
    <mergeCell ref="D6:D7"/>
    <mergeCell ref="M5:W5"/>
    <mergeCell ref="N6:N7"/>
    <mergeCell ref="O6:O7"/>
    <mergeCell ref="P6:P7"/>
    <mergeCell ref="E2:R3"/>
    <mergeCell ref="B2:C3"/>
    <mergeCell ref="T3:W3"/>
    <mergeCell ref="K6:K7"/>
    <mergeCell ref="G6:I6"/>
    <mergeCell ref="J6:J7"/>
    <mergeCell ref="S6:U6"/>
    <mergeCell ref="B6:B7"/>
    <mergeCell ref="C6:C7"/>
    <mergeCell ref="E6:E7"/>
    <mergeCell ref="Q6:Q7"/>
    <mergeCell ref="R6:R7"/>
    <mergeCell ref="V6:V7"/>
    <mergeCell ref="W6:W7"/>
  </mergeCells>
  <printOptions horizontalCentered="1" verticalCentered="1"/>
  <pageMargins left="0.1968503937007874" right="0" top="0" bottom="0" header="0" footer="0"/>
  <pageSetup fitToHeight="10" orientation="landscape" paperSize="9" scale="3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B51"/>
  <sheetViews>
    <sheetView view="pageBreakPreview" zoomScale="45" zoomScaleNormal="75" zoomScaleSheetLayoutView="45" workbookViewId="0" topLeftCell="B2">
      <selection activeCell="B2" sqref="B2:B3"/>
    </sheetView>
  </sheetViews>
  <sheetFormatPr defaultColWidth="9.00390625" defaultRowHeight="13.5"/>
  <cols>
    <col min="1" max="1" width="11.375" style="1" customWidth="1"/>
    <col min="2" max="2" width="39.00390625" style="1" customWidth="1"/>
    <col min="3" max="3" width="16.875" style="1" customWidth="1"/>
    <col min="4" max="4" width="14.125" style="1" customWidth="1"/>
    <col min="5" max="5" width="15.875" style="1" customWidth="1"/>
    <col min="6" max="6" width="18.875" style="1" customWidth="1"/>
    <col min="7" max="7" width="12.375" style="1" customWidth="1"/>
    <col min="8" max="8" width="26.375" style="1" customWidth="1"/>
    <col min="9" max="9" width="27.375" style="1" customWidth="1"/>
    <col min="10" max="10" width="24.875" style="1" customWidth="1"/>
    <col min="11" max="11" width="12.375" style="1" customWidth="1"/>
    <col min="12" max="12" width="14.875" style="1" customWidth="1"/>
    <col min="13" max="13" width="12.875" style="1" customWidth="1"/>
    <col min="14" max="16384" width="9.00390625" style="1" customWidth="1"/>
  </cols>
  <sheetData>
    <row r="1" ht="7.5" customHeight="1" hidden="1" thickBot="1"/>
    <row r="2" spans="1:13" ht="47.25" customHeight="1" thickTop="1">
      <c r="A2" s="233"/>
      <c r="B2" s="1309" t="s">
        <v>556</v>
      </c>
      <c r="C2" s="1321" t="s">
        <v>1034</v>
      </c>
      <c r="D2" s="1322"/>
      <c r="E2" s="1322"/>
      <c r="F2" s="1322"/>
      <c r="G2" s="1322"/>
      <c r="H2" s="1322"/>
      <c r="I2" s="1322"/>
      <c r="J2" s="1325" t="s">
        <v>976</v>
      </c>
      <c r="K2" s="1223"/>
      <c r="L2" s="1223"/>
      <c r="M2" s="1223"/>
    </row>
    <row r="3" spans="1:13" s="166" customFormat="1" ht="42.75" customHeight="1" thickBot="1">
      <c r="A3" s="521"/>
      <c r="B3" s="1309"/>
      <c r="C3" s="1323"/>
      <c r="D3" s="1324"/>
      <c r="E3" s="1324"/>
      <c r="F3" s="1324"/>
      <c r="G3" s="1324"/>
      <c r="H3" s="1324"/>
      <c r="I3" s="1324"/>
      <c r="J3" s="1326" t="s">
        <v>977</v>
      </c>
      <c r="K3" s="1327"/>
      <c r="L3" s="1327"/>
      <c r="M3" s="1327"/>
    </row>
    <row r="4" spans="1:13" s="166" customFormat="1" ht="46.5" customHeight="1" thickBot="1" thickTop="1">
      <c r="A4" s="522"/>
      <c r="B4" s="522"/>
      <c r="C4" s="523" t="s">
        <v>978</v>
      </c>
      <c r="D4" s="523"/>
      <c r="E4" s="523"/>
      <c r="F4" s="523"/>
      <c r="G4" s="523"/>
      <c r="H4" s="523"/>
      <c r="I4" s="523"/>
      <c r="J4" s="1328" t="s">
        <v>979</v>
      </c>
      <c r="K4" s="1328"/>
      <c r="L4" s="1328"/>
      <c r="M4" s="1328"/>
    </row>
    <row r="5" spans="1:13" s="166" customFormat="1" ht="34.5" customHeight="1">
      <c r="A5" s="169" t="s">
        <v>485</v>
      </c>
      <c r="B5" s="1204" t="s">
        <v>492</v>
      </c>
      <c r="C5" s="1204" t="s">
        <v>493</v>
      </c>
      <c r="D5" s="1204" t="s">
        <v>562</v>
      </c>
      <c r="E5" s="1206" t="s">
        <v>563</v>
      </c>
      <c r="F5" s="524" t="s">
        <v>980</v>
      </c>
      <c r="G5" s="1276" t="s">
        <v>466</v>
      </c>
      <c r="H5" s="525" t="s">
        <v>981</v>
      </c>
      <c r="I5" s="526" t="s">
        <v>982</v>
      </c>
      <c r="J5" s="1197" t="s">
        <v>983</v>
      </c>
      <c r="K5" s="1197" t="s">
        <v>207</v>
      </c>
      <c r="L5" s="1225" t="s">
        <v>827</v>
      </c>
      <c r="M5" s="1226"/>
    </row>
    <row r="6" spans="1:13" s="166" customFormat="1" ht="33" customHeight="1" thickBot="1">
      <c r="A6" s="527" t="s">
        <v>468</v>
      </c>
      <c r="B6" s="1205"/>
      <c r="C6" s="1205"/>
      <c r="D6" s="1205"/>
      <c r="E6" s="1207"/>
      <c r="F6" s="528" t="s">
        <v>984</v>
      </c>
      <c r="G6" s="1288"/>
      <c r="H6" s="529" t="s">
        <v>985</v>
      </c>
      <c r="I6" s="530" t="s">
        <v>986</v>
      </c>
      <c r="J6" s="1289"/>
      <c r="K6" s="1289"/>
      <c r="L6" s="241" t="s">
        <v>207</v>
      </c>
      <c r="M6" s="255" t="s">
        <v>468</v>
      </c>
    </row>
    <row r="7" spans="1:13" s="166" customFormat="1" ht="43.5" customHeight="1">
      <c r="A7" s="531">
        <v>1</v>
      </c>
      <c r="B7" s="258" t="s">
        <v>568</v>
      </c>
      <c r="C7" s="114" t="s">
        <v>569</v>
      </c>
      <c r="D7" s="532" t="s">
        <v>570</v>
      </c>
      <c r="E7" s="376">
        <v>0.79</v>
      </c>
      <c r="F7" s="533">
        <v>0.4576388888888889</v>
      </c>
      <c r="G7" s="534">
        <v>1</v>
      </c>
      <c r="H7" s="535">
        <v>0.5017824074074074</v>
      </c>
      <c r="I7" s="536">
        <f aca="true" t="shared" si="0" ref="I7:I42">H7-F7</f>
        <v>0.044143518518518554</v>
      </c>
      <c r="J7" s="537">
        <f aca="true" t="shared" si="1" ref="J7:J15">I7*E7</f>
        <v>0.03487337962962966</v>
      </c>
      <c r="K7" s="538">
        <v>100</v>
      </c>
      <c r="L7" s="539">
        <v>516</v>
      </c>
      <c r="M7" s="540">
        <v>5</v>
      </c>
    </row>
    <row r="8" spans="1:52" s="166" customFormat="1" ht="43.5" customHeight="1">
      <c r="A8" s="541">
        <v>2</v>
      </c>
      <c r="B8" s="196" t="s">
        <v>469</v>
      </c>
      <c r="C8" s="46" t="s">
        <v>637</v>
      </c>
      <c r="D8" s="197" t="s">
        <v>638</v>
      </c>
      <c r="E8" s="276">
        <v>0.64</v>
      </c>
      <c r="F8" s="542">
        <v>0.4451388888888889</v>
      </c>
      <c r="G8" s="543">
        <v>3</v>
      </c>
      <c r="H8" s="544">
        <v>0.5038310185185185</v>
      </c>
      <c r="I8" s="545">
        <f t="shared" si="0"/>
        <v>0.05869212962962961</v>
      </c>
      <c r="J8" s="546">
        <f t="shared" si="1"/>
        <v>0.03756296296296295</v>
      </c>
      <c r="K8" s="547">
        <v>99</v>
      </c>
      <c r="L8" s="548">
        <v>350</v>
      </c>
      <c r="M8" s="549">
        <v>27</v>
      </c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194"/>
      <c r="AQ8" s="194"/>
      <c r="AR8" s="194"/>
      <c r="AS8" s="194"/>
      <c r="AT8" s="194"/>
      <c r="AU8" s="194"/>
      <c r="AV8" s="194"/>
      <c r="AW8" s="194"/>
      <c r="AX8" s="194"/>
      <c r="AY8" s="194"/>
      <c r="AZ8" s="194"/>
    </row>
    <row r="9" spans="1:13" ht="43.5" customHeight="1">
      <c r="A9" s="541">
        <v>3</v>
      </c>
      <c r="B9" s="196" t="s">
        <v>987</v>
      </c>
      <c r="C9" s="46" t="s">
        <v>702</v>
      </c>
      <c r="D9" s="197" t="s">
        <v>216</v>
      </c>
      <c r="E9" s="328">
        <v>0.613</v>
      </c>
      <c r="F9" s="542">
        <v>0.44166666666666665</v>
      </c>
      <c r="G9" s="543">
        <v>2</v>
      </c>
      <c r="H9" s="544">
        <v>0.5030324074074074</v>
      </c>
      <c r="I9" s="545">
        <f t="shared" si="0"/>
        <v>0.06136574074074075</v>
      </c>
      <c r="J9" s="546">
        <f t="shared" si="1"/>
        <v>0.03761719907407408</v>
      </c>
      <c r="K9" s="547">
        <v>98</v>
      </c>
      <c r="L9" s="548">
        <v>275</v>
      </c>
      <c r="M9" s="549">
        <v>29</v>
      </c>
    </row>
    <row r="10" spans="1:52" s="166" customFormat="1" ht="43.5" customHeight="1">
      <c r="A10" s="541">
        <v>4</v>
      </c>
      <c r="B10" s="196" t="s">
        <v>646</v>
      </c>
      <c r="C10" s="46" t="s">
        <v>947</v>
      </c>
      <c r="D10" s="197" t="s">
        <v>215</v>
      </c>
      <c r="E10" s="276">
        <v>0.75</v>
      </c>
      <c r="F10" s="542">
        <v>0.45416666666666666</v>
      </c>
      <c r="G10" s="543">
        <v>5</v>
      </c>
      <c r="H10" s="544">
        <v>0.5043287037037038</v>
      </c>
      <c r="I10" s="545">
        <f t="shared" si="0"/>
        <v>0.05016203703703709</v>
      </c>
      <c r="J10" s="546">
        <f t="shared" si="1"/>
        <v>0.037621527777777816</v>
      </c>
      <c r="K10" s="547">
        <v>97</v>
      </c>
      <c r="L10" s="548">
        <v>482</v>
      </c>
      <c r="M10" s="549">
        <v>18</v>
      </c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</row>
    <row r="11" spans="1:13" ht="43.5" customHeight="1">
      <c r="A11" s="541">
        <v>5</v>
      </c>
      <c r="B11" s="219" t="s">
        <v>988</v>
      </c>
      <c r="C11" s="36" t="s">
        <v>746</v>
      </c>
      <c r="D11" s="211" t="s">
        <v>603</v>
      </c>
      <c r="E11" s="550">
        <v>0.66</v>
      </c>
      <c r="F11" s="542">
        <v>0.4465277777777778</v>
      </c>
      <c r="G11" s="551">
        <v>4</v>
      </c>
      <c r="H11" s="546">
        <v>0.5042939814814814</v>
      </c>
      <c r="I11" s="545">
        <f t="shared" si="0"/>
        <v>0.05776620370370361</v>
      </c>
      <c r="J11" s="546">
        <f t="shared" si="1"/>
        <v>0.038125694444444386</v>
      </c>
      <c r="K11" s="547">
        <v>96</v>
      </c>
      <c r="L11" s="548">
        <v>185</v>
      </c>
      <c r="M11" s="549">
        <v>39</v>
      </c>
    </row>
    <row r="12" spans="1:13" ht="43.5" customHeight="1">
      <c r="A12" s="541">
        <v>6</v>
      </c>
      <c r="B12" s="218" t="s">
        <v>869</v>
      </c>
      <c r="C12" s="47" t="s">
        <v>870</v>
      </c>
      <c r="D12" s="211" t="s">
        <v>215</v>
      </c>
      <c r="E12" s="552">
        <v>0.74</v>
      </c>
      <c r="F12" s="542">
        <v>0.4534722222222222</v>
      </c>
      <c r="G12" s="551">
        <v>8</v>
      </c>
      <c r="H12" s="546">
        <v>0.5050347222222222</v>
      </c>
      <c r="I12" s="545">
        <f t="shared" si="0"/>
        <v>0.05156250000000001</v>
      </c>
      <c r="J12" s="546">
        <f t="shared" si="1"/>
        <v>0.03815625000000001</v>
      </c>
      <c r="K12" s="547">
        <v>95</v>
      </c>
      <c r="L12" s="548">
        <v>450</v>
      </c>
      <c r="M12" s="549">
        <v>22</v>
      </c>
    </row>
    <row r="13" spans="1:52" s="166" customFormat="1" ht="43.5" customHeight="1">
      <c r="A13" s="541">
        <v>7</v>
      </c>
      <c r="B13" s="196" t="s">
        <v>587</v>
      </c>
      <c r="C13" s="46" t="s">
        <v>588</v>
      </c>
      <c r="D13" s="197" t="s">
        <v>215</v>
      </c>
      <c r="E13" s="328">
        <v>0.69</v>
      </c>
      <c r="F13" s="542">
        <v>0.44930555555555557</v>
      </c>
      <c r="G13" s="543">
        <v>6</v>
      </c>
      <c r="H13" s="544">
        <v>0.5047685185185186</v>
      </c>
      <c r="I13" s="545">
        <f t="shared" si="0"/>
        <v>0.05546296296296299</v>
      </c>
      <c r="J13" s="546">
        <f t="shared" si="1"/>
        <v>0.03826944444444446</v>
      </c>
      <c r="K13" s="547">
        <v>94</v>
      </c>
      <c r="L13" s="548">
        <v>367</v>
      </c>
      <c r="M13" s="549">
        <v>26</v>
      </c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4"/>
      <c r="AY13" s="194"/>
      <c r="AZ13" s="194"/>
    </row>
    <row r="14" spans="1:13" ht="43.5" customHeight="1">
      <c r="A14" s="541">
        <v>8</v>
      </c>
      <c r="B14" s="196" t="s">
        <v>989</v>
      </c>
      <c r="C14" s="36" t="s">
        <v>746</v>
      </c>
      <c r="D14" s="197" t="s">
        <v>216</v>
      </c>
      <c r="E14" s="212">
        <v>0.64</v>
      </c>
      <c r="F14" s="542">
        <v>0.4451388888888889</v>
      </c>
      <c r="G14" s="543">
        <v>7</v>
      </c>
      <c r="H14" s="544">
        <v>0.5049421296296296</v>
      </c>
      <c r="I14" s="545">
        <f t="shared" si="0"/>
        <v>0.05980324074074067</v>
      </c>
      <c r="J14" s="546">
        <f t="shared" si="1"/>
        <v>0.03827407407407403</v>
      </c>
      <c r="K14" s="547">
        <v>93</v>
      </c>
      <c r="L14" s="548">
        <v>176</v>
      </c>
      <c r="M14" s="549">
        <v>42</v>
      </c>
    </row>
    <row r="15" spans="1:52" s="166" customFormat="1" ht="43.5" customHeight="1">
      <c r="A15" s="541">
        <v>9</v>
      </c>
      <c r="B15" s="196" t="s">
        <v>990</v>
      </c>
      <c r="C15" s="46" t="s">
        <v>991</v>
      </c>
      <c r="D15" s="211" t="s">
        <v>992</v>
      </c>
      <c r="E15" s="350">
        <v>0.68</v>
      </c>
      <c r="F15" s="553">
        <v>0.4486111111111111</v>
      </c>
      <c r="G15" s="543">
        <v>9</v>
      </c>
      <c r="H15" s="544">
        <v>0.5057523148148148</v>
      </c>
      <c r="I15" s="545">
        <f t="shared" si="0"/>
        <v>0.057141203703703625</v>
      </c>
      <c r="J15" s="546">
        <f t="shared" si="1"/>
        <v>0.03885601851851847</v>
      </c>
      <c r="K15" s="547">
        <v>92</v>
      </c>
      <c r="L15" s="548">
        <v>524</v>
      </c>
      <c r="M15" s="549">
        <v>1</v>
      </c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</row>
    <row r="16" spans="1:50" s="166" customFormat="1" ht="43.5" customHeight="1">
      <c r="A16" s="541">
        <v>10</v>
      </c>
      <c r="B16" s="196" t="s">
        <v>993</v>
      </c>
      <c r="C16" s="46" t="s">
        <v>994</v>
      </c>
      <c r="D16" s="197" t="s">
        <v>645</v>
      </c>
      <c r="E16" s="328">
        <v>0.67</v>
      </c>
      <c r="F16" s="542">
        <v>0.4472222222222222</v>
      </c>
      <c r="G16" s="543">
        <v>10</v>
      </c>
      <c r="H16" s="544">
        <v>0.5059027777777778</v>
      </c>
      <c r="I16" s="545">
        <f t="shared" si="0"/>
        <v>0.058680555555555625</v>
      </c>
      <c r="J16" s="546" t="s">
        <v>995</v>
      </c>
      <c r="K16" s="547">
        <v>91</v>
      </c>
      <c r="L16" s="548">
        <v>513</v>
      </c>
      <c r="M16" s="549">
        <v>6</v>
      </c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</row>
    <row r="17" spans="1:52" s="166" customFormat="1" ht="43.5" customHeight="1">
      <c r="A17" s="541">
        <v>11</v>
      </c>
      <c r="B17" s="196" t="s">
        <v>598</v>
      </c>
      <c r="C17" s="46" t="s">
        <v>599</v>
      </c>
      <c r="D17" s="197" t="s">
        <v>215</v>
      </c>
      <c r="E17" s="276">
        <v>0.74</v>
      </c>
      <c r="F17" s="542">
        <v>0.4534722222222222</v>
      </c>
      <c r="G17" s="543">
        <v>12</v>
      </c>
      <c r="H17" s="544">
        <v>0.5066087962962963</v>
      </c>
      <c r="I17" s="545">
        <f t="shared" si="0"/>
        <v>0.05313657407407407</v>
      </c>
      <c r="J17" s="546" t="s">
        <v>996</v>
      </c>
      <c r="K17" s="547">
        <v>90</v>
      </c>
      <c r="L17" s="548">
        <v>518</v>
      </c>
      <c r="M17" s="549">
        <v>4</v>
      </c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4"/>
      <c r="AY17" s="194"/>
      <c r="AZ17" s="194"/>
    </row>
    <row r="18" spans="1:52" s="166" customFormat="1" ht="43.5" customHeight="1">
      <c r="A18" s="541">
        <v>12</v>
      </c>
      <c r="B18" s="196" t="s">
        <v>608</v>
      </c>
      <c r="C18" s="46" t="s">
        <v>609</v>
      </c>
      <c r="D18" s="197" t="s">
        <v>603</v>
      </c>
      <c r="E18" s="276">
        <v>0.71</v>
      </c>
      <c r="F18" s="542">
        <v>0.45069444444444445</v>
      </c>
      <c r="G18" s="543">
        <v>11</v>
      </c>
      <c r="H18" s="544">
        <v>0.5065393518518518</v>
      </c>
      <c r="I18" s="545">
        <f t="shared" si="0"/>
        <v>0.055844907407407385</v>
      </c>
      <c r="J18" s="546">
        <f aca="true" t="shared" si="2" ref="J18:J29">I18*E18</f>
        <v>0.03964988425925924</v>
      </c>
      <c r="K18" s="547">
        <v>89</v>
      </c>
      <c r="L18" s="548">
        <v>492</v>
      </c>
      <c r="M18" s="549">
        <v>14</v>
      </c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</row>
    <row r="19" spans="1:52" s="166" customFormat="1" ht="43.5" customHeight="1">
      <c r="A19" s="541">
        <v>13</v>
      </c>
      <c r="B19" s="196" t="s">
        <v>649</v>
      </c>
      <c r="C19" s="46" t="s">
        <v>779</v>
      </c>
      <c r="D19" s="554" t="s">
        <v>215</v>
      </c>
      <c r="E19" s="276">
        <v>0.76</v>
      </c>
      <c r="F19" s="542">
        <v>0.4548611111111111</v>
      </c>
      <c r="G19" s="543">
        <v>13</v>
      </c>
      <c r="H19" s="544">
        <v>0.5072106481481481</v>
      </c>
      <c r="I19" s="545">
        <f t="shared" si="0"/>
        <v>0.052349537037036986</v>
      </c>
      <c r="J19" s="546">
        <f t="shared" si="2"/>
        <v>0.03978564814814811</v>
      </c>
      <c r="K19" s="547">
        <v>88</v>
      </c>
      <c r="L19" s="548">
        <v>473</v>
      </c>
      <c r="M19" s="549">
        <v>20</v>
      </c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94"/>
      <c r="AO19" s="194"/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</row>
    <row r="20" spans="1:50" s="166" customFormat="1" ht="43.5" customHeight="1">
      <c r="A20" s="541">
        <v>14</v>
      </c>
      <c r="B20" s="219" t="s">
        <v>730</v>
      </c>
      <c r="C20" s="46" t="s">
        <v>731</v>
      </c>
      <c r="D20" s="211" t="s">
        <v>215</v>
      </c>
      <c r="E20" s="552">
        <v>0.65</v>
      </c>
      <c r="F20" s="542">
        <v>0.4458333333333333</v>
      </c>
      <c r="G20" s="551">
        <v>14</v>
      </c>
      <c r="H20" s="546">
        <v>0.507349537037037</v>
      </c>
      <c r="I20" s="545">
        <f t="shared" si="0"/>
        <v>0.0615162037037037</v>
      </c>
      <c r="J20" s="546">
        <f t="shared" si="2"/>
        <v>0.039985532407407404</v>
      </c>
      <c r="K20" s="547">
        <v>87</v>
      </c>
      <c r="L20" s="548">
        <v>513</v>
      </c>
      <c r="M20" s="549">
        <v>7</v>
      </c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</row>
    <row r="21" spans="1:52" s="166" customFormat="1" ht="43.5" customHeight="1">
      <c r="A21" s="541">
        <v>15</v>
      </c>
      <c r="B21" s="196" t="s">
        <v>781</v>
      </c>
      <c r="C21" s="46" t="s">
        <v>782</v>
      </c>
      <c r="D21" s="554" t="s">
        <v>603</v>
      </c>
      <c r="E21" s="328">
        <v>0.84</v>
      </c>
      <c r="F21" s="542">
        <v>0.4618055555555556</v>
      </c>
      <c r="G21" s="543">
        <v>23</v>
      </c>
      <c r="H21" s="544">
        <v>0.5099652777777778</v>
      </c>
      <c r="I21" s="545">
        <f t="shared" si="0"/>
        <v>0.0481597222222222</v>
      </c>
      <c r="J21" s="546">
        <f t="shared" si="2"/>
        <v>0.040454166666666645</v>
      </c>
      <c r="K21" s="547">
        <v>86</v>
      </c>
      <c r="L21" s="548">
        <v>509</v>
      </c>
      <c r="M21" s="549">
        <v>9</v>
      </c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</row>
    <row r="22" spans="1:54" s="166" customFormat="1" ht="43.5" customHeight="1">
      <c r="A22" s="541">
        <v>16</v>
      </c>
      <c r="B22" s="219" t="s">
        <v>776</v>
      </c>
      <c r="C22" s="46" t="s">
        <v>585</v>
      </c>
      <c r="D22" s="197" t="s">
        <v>603</v>
      </c>
      <c r="E22" s="198">
        <v>0.75</v>
      </c>
      <c r="F22" s="542">
        <v>0.45416666666666666</v>
      </c>
      <c r="G22" s="543">
        <v>15</v>
      </c>
      <c r="H22" s="544">
        <v>0.508275462962963</v>
      </c>
      <c r="I22" s="545">
        <f t="shared" si="0"/>
        <v>0.054108796296296335</v>
      </c>
      <c r="J22" s="546">
        <f t="shared" si="2"/>
        <v>0.04058159722222225</v>
      </c>
      <c r="K22" s="547">
        <v>85</v>
      </c>
      <c r="L22" s="548">
        <v>157</v>
      </c>
      <c r="M22" s="549">
        <v>44</v>
      </c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</row>
    <row r="23" spans="1:52" s="166" customFormat="1" ht="43.5" customHeight="1">
      <c r="A23" s="541">
        <v>17</v>
      </c>
      <c r="B23" s="219" t="s">
        <v>601</v>
      </c>
      <c r="C23" s="46" t="s">
        <v>602</v>
      </c>
      <c r="D23" s="197" t="s">
        <v>603</v>
      </c>
      <c r="E23" s="276">
        <v>0.73</v>
      </c>
      <c r="F23" s="542">
        <v>0.4527777777777778</v>
      </c>
      <c r="G23" s="543">
        <v>18</v>
      </c>
      <c r="H23" s="544">
        <v>0.5090509259259259</v>
      </c>
      <c r="I23" s="545">
        <f t="shared" si="0"/>
        <v>0.056273148148148155</v>
      </c>
      <c r="J23" s="546">
        <f t="shared" si="2"/>
        <v>0.04107939814814815</v>
      </c>
      <c r="K23" s="547">
        <v>84</v>
      </c>
      <c r="L23" s="548">
        <v>495</v>
      </c>
      <c r="M23" s="549">
        <v>13</v>
      </c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</row>
    <row r="24" spans="1:13" ht="43.5" customHeight="1">
      <c r="A24" s="541">
        <v>18</v>
      </c>
      <c r="B24" s="219" t="s">
        <v>738</v>
      </c>
      <c r="C24" s="46" t="s">
        <v>633</v>
      </c>
      <c r="D24" s="211" t="s">
        <v>218</v>
      </c>
      <c r="E24" s="276">
        <v>0.67</v>
      </c>
      <c r="F24" s="542">
        <v>0.4472222222222222</v>
      </c>
      <c r="G24" s="543">
        <v>16</v>
      </c>
      <c r="H24" s="544">
        <v>0.5089583333333333</v>
      </c>
      <c r="I24" s="545">
        <f t="shared" si="0"/>
        <v>0.0617361111111111</v>
      </c>
      <c r="J24" s="546">
        <f t="shared" si="2"/>
        <v>0.04136319444444444</v>
      </c>
      <c r="K24" s="547">
        <v>83</v>
      </c>
      <c r="L24" s="548">
        <v>507</v>
      </c>
      <c r="M24" s="549">
        <v>10</v>
      </c>
    </row>
    <row r="25" spans="1:52" s="166" customFormat="1" ht="43.5" customHeight="1">
      <c r="A25" s="541">
        <v>19</v>
      </c>
      <c r="B25" s="196" t="s">
        <v>997</v>
      </c>
      <c r="C25" s="46" t="s">
        <v>998</v>
      </c>
      <c r="D25" s="197" t="s">
        <v>215</v>
      </c>
      <c r="E25" s="276">
        <v>0.71</v>
      </c>
      <c r="F25" s="542">
        <v>0.45069444444444445</v>
      </c>
      <c r="G25" s="543">
        <v>17</v>
      </c>
      <c r="H25" s="544">
        <v>0.5090393518518518</v>
      </c>
      <c r="I25" s="545">
        <f t="shared" si="0"/>
        <v>0.05834490740740733</v>
      </c>
      <c r="J25" s="546">
        <f t="shared" si="2"/>
        <v>0.041424884259259206</v>
      </c>
      <c r="K25" s="547">
        <v>82</v>
      </c>
      <c r="L25" s="548">
        <v>409</v>
      </c>
      <c r="M25" s="549">
        <v>24</v>
      </c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K25" s="194"/>
      <c r="AL25" s="194"/>
      <c r="AM25" s="194"/>
      <c r="AN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</row>
    <row r="26" spans="1:13" ht="43.5" customHeight="1">
      <c r="A26" s="541">
        <v>20</v>
      </c>
      <c r="B26" s="209" t="s">
        <v>999</v>
      </c>
      <c r="C26" s="36" t="s">
        <v>585</v>
      </c>
      <c r="D26" s="197" t="s">
        <v>579</v>
      </c>
      <c r="E26" s="276">
        <v>0.75</v>
      </c>
      <c r="F26" s="542">
        <v>0.45416666666666666</v>
      </c>
      <c r="G26" s="555">
        <v>19</v>
      </c>
      <c r="H26" s="556">
        <v>0.5094560185185185</v>
      </c>
      <c r="I26" s="545">
        <f t="shared" si="0"/>
        <v>0.05528935185185185</v>
      </c>
      <c r="J26" s="546">
        <f t="shared" si="2"/>
        <v>0.04146701388888889</v>
      </c>
      <c r="K26" s="557">
        <v>81</v>
      </c>
      <c r="L26" s="548">
        <v>81</v>
      </c>
      <c r="M26" s="549">
        <v>46</v>
      </c>
    </row>
    <row r="27" spans="1:52" s="166" customFormat="1" ht="43.5" customHeight="1">
      <c r="A27" s="541">
        <v>21</v>
      </c>
      <c r="B27" s="196" t="s">
        <v>208</v>
      </c>
      <c r="C27" s="46" t="s">
        <v>575</v>
      </c>
      <c r="D27" s="197" t="s">
        <v>215</v>
      </c>
      <c r="E27" s="276">
        <v>0.75</v>
      </c>
      <c r="F27" s="542">
        <v>0.45416666666666666</v>
      </c>
      <c r="G27" s="543">
        <v>20</v>
      </c>
      <c r="H27" s="544">
        <v>0.5096412037037037</v>
      </c>
      <c r="I27" s="545">
        <f t="shared" si="0"/>
        <v>0.05547453703703703</v>
      </c>
      <c r="J27" s="546">
        <f t="shared" si="2"/>
        <v>0.04160590277777777</v>
      </c>
      <c r="K27" s="547">
        <v>80</v>
      </c>
      <c r="L27" s="548">
        <v>521</v>
      </c>
      <c r="M27" s="549">
        <v>2</v>
      </c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</row>
    <row r="28" spans="1:50" s="166" customFormat="1" ht="43.5" customHeight="1">
      <c r="A28" s="541">
        <v>22</v>
      </c>
      <c r="B28" s="219" t="s">
        <v>795</v>
      </c>
      <c r="C28" s="46" t="s">
        <v>796</v>
      </c>
      <c r="D28" s="211" t="s">
        <v>218</v>
      </c>
      <c r="E28" s="276">
        <v>0.7</v>
      </c>
      <c r="F28" s="542">
        <v>0.45</v>
      </c>
      <c r="G28" s="543">
        <v>22</v>
      </c>
      <c r="H28" s="544">
        <v>0.5099537037037037</v>
      </c>
      <c r="I28" s="545">
        <f t="shared" si="0"/>
        <v>0.05995370370370373</v>
      </c>
      <c r="J28" s="546">
        <f t="shared" si="2"/>
        <v>0.04196759259259261</v>
      </c>
      <c r="K28" s="547">
        <v>79</v>
      </c>
      <c r="L28" s="548">
        <v>264</v>
      </c>
      <c r="M28" s="549">
        <v>31</v>
      </c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4"/>
      <c r="AL28" s="194"/>
      <c r="AM28" s="194"/>
      <c r="AN28" s="194"/>
      <c r="AO28" s="194"/>
      <c r="AP28" s="194"/>
      <c r="AQ28" s="194"/>
      <c r="AR28" s="194"/>
      <c r="AS28" s="194"/>
      <c r="AT28" s="194"/>
      <c r="AU28" s="194"/>
      <c r="AV28" s="194"/>
      <c r="AW28" s="194"/>
      <c r="AX28" s="194"/>
    </row>
    <row r="29" spans="1:52" s="166" customFormat="1" ht="43.5" customHeight="1">
      <c r="A29" s="541">
        <v>23</v>
      </c>
      <c r="B29" s="219" t="s">
        <v>1000</v>
      </c>
      <c r="C29" s="46" t="s">
        <v>1001</v>
      </c>
      <c r="D29" s="211" t="s">
        <v>215</v>
      </c>
      <c r="E29" s="276">
        <v>0.72</v>
      </c>
      <c r="F29" s="542">
        <v>0.4513888888888889</v>
      </c>
      <c r="G29" s="543">
        <v>21</v>
      </c>
      <c r="H29" s="544">
        <v>0.5097916666666666</v>
      </c>
      <c r="I29" s="545">
        <f t="shared" si="0"/>
        <v>0.05840277777777775</v>
      </c>
      <c r="J29" s="546">
        <f t="shared" si="2"/>
        <v>0.042049999999999976</v>
      </c>
      <c r="K29" s="547">
        <v>78</v>
      </c>
      <c r="L29" s="548">
        <v>488</v>
      </c>
      <c r="M29" s="549">
        <v>15</v>
      </c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</row>
    <row r="30" spans="1:52" s="166" customFormat="1" ht="43.5" customHeight="1">
      <c r="A30" s="541">
        <v>24</v>
      </c>
      <c r="B30" s="219" t="s">
        <v>577</v>
      </c>
      <c r="C30" s="46" t="s">
        <v>578</v>
      </c>
      <c r="D30" s="211" t="s">
        <v>579</v>
      </c>
      <c r="E30" s="276">
        <v>0.76</v>
      </c>
      <c r="F30" s="542">
        <v>0.4548611111111111</v>
      </c>
      <c r="G30" s="543">
        <v>24</v>
      </c>
      <c r="H30" s="544">
        <v>0.5104282407407407</v>
      </c>
      <c r="I30" s="545">
        <f t="shared" si="0"/>
        <v>0.055567129629629564</v>
      </c>
      <c r="J30" s="546" t="s">
        <v>1002</v>
      </c>
      <c r="K30" s="547">
        <v>77</v>
      </c>
      <c r="L30" s="548">
        <v>499</v>
      </c>
      <c r="M30" s="549">
        <v>12</v>
      </c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</row>
    <row r="31" spans="1:52" s="166" customFormat="1" ht="43.5" customHeight="1">
      <c r="A31" s="541">
        <v>25</v>
      </c>
      <c r="B31" s="196" t="s">
        <v>584</v>
      </c>
      <c r="C31" s="46" t="s">
        <v>585</v>
      </c>
      <c r="D31" s="197" t="s">
        <v>215</v>
      </c>
      <c r="E31" s="276">
        <v>0.75</v>
      </c>
      <c r="F31" s="542">
        <v>0.45416666666666666</v>
      </c>
      <c r="G31" s="543">
        <v>25</v>
      </c>
      <c r="H31" s="544">
        <v>0.5104861111111111</v>
      </c>
      <c r="I31" s="545">
        <f t="shared" si="0"/>
        <v>0.05631944444444442</v>
      </c>
      <c r="J31" s="546" t="s">
        <v>1003</v>
      </c>
      <c r="K31" s="547">
        <v>76</v>
      </c>
      <c r="L31" s="548">
        <v>485</v>
      </c>
      <c r="M31" s="549">
        <v>16</v>
      </c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  <c r="AP31" s="194"/>
      <c r="AQ31" s="194"/>
      <c r="AR31" s="194"/>
      <c r="AS31" s="194"/>
      <c r="AT31" s="194"/>
      <c r="AU31" s="194"/>
      <c r="AV31" s="194"/>
      <c r="AW31" s="194"/>
      <c r="AX31" s="194"/>
      <c r="AY31" s="194"/>
      <c r="AZ31" s="194"/>
    </row>
    <row r="32" spans="1:52" s="166" customFormat="1" ht="43.5" customHeight="1">
      <c r="A32" s="541">
        <v>26</v>
      </c>
      <c r="B32" s="209" t="s">
        <v>1004</v>
      </c>
      <c r="C32" s="36" t="s">
        <v>650</v>
      </c>
      <c r="D32" s="197" t="s">
        <v>215</v>
      </c>
      <c r="E32" s="198">
        <v>0.64</v>
      </c>
      <c r="F32" s="542">
        <v>0.4451388888888889</v>
      </c>
      <c r="G32" s="543">
        <v>26</v>
      </c>
      <c r="H32" s="544">
        <v>0.5121296296296296</v>
      </c>
      <c r="I32" s="545">
        <f t="shared" si="0"/>
        <v>0.06699074074074068</v>
      </c>
      <c r="J32" s="546">
        <f aca="true" t="shared" si="3" ref="J32:J42">I32*E32</f>
        <v>0.04287407407407404</v>
      </c>
      <c r="K32" s="547">
        <v>75</v>
      </c>
      <c r="L32" s="548">
        <v>175</v>
      </c>
      <c r="M32" s="549">
        <v>43</v>
      </c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</row>
    <row r="33" spans="1:13" ht="43.5" customHeight="1">
      <c r="A33" s="541">
        <v>27</v>
      </c>
      <c r="B33" s="196" t="s">
        <v>923</v>
      </c>
      <c r="C33" s="46" t="s">
        <v>924</v>
      </c>
      <c r="D33" s="197" t="s">
        <v>579</v>
      </c>
      <c r="E33" s="276">
        <v>0.64</v>
      </c>
      <c r="F33" s="542">
        <v>0.4451388888888889</v>
      </c>
      <c r="G33" s="543">
        <v>27</v>
      </c>
      <c r="H33" s="544">
        <v>0.5124421296296297</v>
      </c>
      <c r="I33" s="545">
        <f t="shared" si="0"/>
        <v>0.06730324074074073</v>
      </c>
      <c r="J33" s="546">
        <f t="shared" si="3"/>
        <v>0.04307407407407407</v>
      </c>
      <c r="K33" s="547">
        <v>74</v>
      </c>
      <c r="L33" s="548">
        <v>74</v>
      </c>
      <c r="M33" s="549">
        <v>47</v>
      </c>
    </row>
    <row r="34" spans="1:52" s="166" customFormat="1" ht="43.5" customHeight="1">
      <c r="A34" s="541">
        <v>28</v>
      </c>
      <c r="B34" s="196" t="s">
        <v>858</v>
      </c>
      <c r="C34" s="46" t="s">
        <v>859</v>
      </c>
      <c r="D34" s="211" t="s">
        <v>218</v>
      </c>
      <c r="E34" s="328">
        <v>0.57</v>
      </c>
      <c r="F34" s="542">
        <v>0.4388888888888889</v>
      </c>
      <c r="G34" s="543">
        <v>32</v>
      </c>
      <c r="H34" s="544">
        <v>0.5145486111111112</v>
      </c>
      <c r="I34" s="545">
        <f t="shared" si="0"/>
        <v>0.07565972222222228</v>
      </c>
      <c r="J34" s="546">
        <f t="shared" si="3"/>
        <v>0.0431260416666667</v>
      </c>
      <c r="K34" s="547">
        <v>73</v>
      </c>
      <c r="L34" s="548">
        <v>260</v>
      </c>
      <c r="M34" s="549">
        <v>32</v>
      </c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  <c r="AT34" s="194"/>
      <c r="AU34" s="194"/>
      <c r="AV34" s="194"/>
      <c r="AW34" s="194"/>
      <c r="AX34" s="194"/>
      <c r="AY34" s="194"/>
      <c r="AZ34" s="194"/>
    </row>
    <row r="35" spans="1:52" s="166" customFormat="1" ht="43.5" customHeight="1">
      <c r="A35" s="541">
        <v>29</v>
      </c>
      <c r="B35" s="216" t="s">
        <v>1005</v>
      </c>
      <c r="C35" s="46" t="s">
        <v>1006</v>
      </c>
      <c r="D35" s="211" t="s">
        <v>215</v>
      </c>
      <c r="E35" s="276">
        <v>0.65</v>
      </c>
      <c r="F35" s="542">
        <v>0.4458333333333333</v>
      </c>
      <c r="G35" s="543">
        <v>28</v>
      </c>
      <c r="H35" s="544">
        <v>0.5132291666666667</v>
      </c>
      <c r="I35" s="545">
        <f t="shared" si="0"/>
        <v>0.06739583333333343</v>
      </c>
      <c r="J35" s="546">
        <f t="shared" si="3"/>
        <v>0.043807291666666734</v>
      </c>
      <c r="K35" s="547">
        <v>72</v>
      </c>
      <c r="L35" s="548">
        <v>510</v>
      </c>
      <c r="M35" s="549">
        <v>8</v>
      </c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194"/>
      <c r="AU35" s="194"/>
      <c r="AV35" s="194"/>
      <c r="AW35" s="194"/>
      <c r="AX35" s="194"/>
      <c r="AY35" s="194"/>
      <c r="AZ35" s="194"/>
    </row>
    <row r="36" spans="1:54" s="166" customFormat="1" ht="43.5" customHeight="1">
      <c r="A36" s="541">
        <v>30</v>
      </c>
      <c r="B36" s="219" t="s">
        <v>908</v>
      </c>
      <c r="C36" s="46" t="s">
        <v>909</v>
      </c>
      <c r="D36" s="211" t="s">
        <v>216</v>
      </c>
      <c r="E36" s="276">
        <v>0.64</v>
      </c>
      <c r="F36" s="542">
        <v>0.4451388888888889</v>
      </c>
      <c r="G36" s="543">
        <v>31</v>
      </c>
      <c r="H36" s="544">
        <v>0.5139351851851852</v>
      </c>
      <c r="I36" s="545">
        <f t="shared" si="0"/>
        <v>0.0687962962962963</v>
      </c>
      <c r="J36" s="546">
        <f t="shared" si="3"/>
        <v>0.044029629629629634</v>
      </c>
      <c r="K36" s="547">
        <v>71</v>
      </c>
      <c r="L36" s="548">
        <v>461</v>
      </c>
      <c r="M36" s="549">
        <v>21</v>
      </c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4"/>
      <c r="AK36" s="194"/>
      <c r="AL36" s="194"/>
      <c r="AM36" s="194"/>
      <c r="AN36" s="194"/>
      <c r="AO36" s="194"/>
      <c r="AP36" s="194"/>
      <c r="AQ36" s="194"/>
      <c r="AR36" s="194"/>
      <c r="AS36" s="194"/>
      <c r="AT36" s="194"/>
      <c r="AU36" s="194"/>
      <c r="AV36" s="194"/>
      <c r="AW36" s="194"/>
      <c r="AX36" s="194"/>
      <c r="AY36" s="194"/>
      <c r="AZ36" s="194"/>
      <c r="BA36" s="194"/>
      <c r="BB36" s="194"/>
    </row>
    <row r="37" spans="1:52" s="166" customFormat="1" ht="43.5" customHeight="1">
      <c r="A37" s="541">
        <v>31</v>
      </c>
      <c r="B37" s="219" t="s">
        <v>597</v>
      </c>
      <c r="C37" s="46" t="s">
        <v>754</v>
      </c>
      <c r="D37" s="211" t="s">
        <v>216</v>
      </c>
      <c r="E37" s="552">
        <v>0.76</v>
      </c>
      <c r="F37" s="542">
        <v>0.4548611111111111</v>
      </c>
      <c r="G37" s="551">
        <v>29</v>
      </c>
      <c r="H37" s="546">
        <v>0.5132754629629629</v>
      </c>
      <c r="I37" s="545">
        <f t="shared" si="0"/>
        <v>0.05841435185185179</v>
      </c>
      <c r="J37" s="546">
        <f t="shared" si="3"/>
        <v>0.044394907407407355</v>
      </c>
      <c r="K37" s="547">
        <v>70</v>
      </c>
      <c r="L37" s="548">
        <v>476</v>
      </c>
      <c r="M37" s="549">
        <v>19</v>
      </c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4"/>
      <c r="AK37" s="194"/>
      <c r="AL37" s="194"/>
      <c r="AM37" s="194"/>
      <c r="AN37" s="194"/>
      <c r="AO37" s="194"/>
      <c r="AP37" s="194"/>
      <c r="AQ37" s="194"/>
      <c r="AR37" s="194"/>
      <c r="AS37" s="194"/>
      <c r="AT37" s="194"/>
      <c r="AU37" s="194"/>
      <c r="AV37" s="194"/>
      <c r="AW37" s="194"/>
      <c r="AX37" s="194"/>
      <c r="AY37" s="194"/>
      <c r="AZ37" s="194"/>
    </row>
    <row r="38" spans="1:13" ht="43.5" customHeight="1">
      <c r="A38" s="541">
        <v>32</v>
      </c>
      <c r="B38" s="219" t="s">
        <v>1007</v>
      </c>
      <c r="C38" s="46" t="s">
        <v>648</v>
      </c>
      <c r="D38" s="211" t="s">
        <v>1008</v>
      </c>
      <c r="E38" s="552">
        <v>0.61</v>
      </c>
      <c r="F38" s="542">
        <v>0.44236111111111115</v>
      </c>
      <c r="G38" s="551">
        <v>33</v>
      </c>
      <c r="H38" s="546">
        <v>0.5153125</v>
      </c>
      <c r="I38" s="545">
        <f t="shared" si="0"/>
        <v>0.0729513888888888</v>
      </c>
      <c r="J38" s="546">
        <f t="shared" si="3"/>
        <v>0.04450034722222217</v>
      </c>
      <c r="K38" s="547">
        <v>69</v>
      </c>
      <c r="L38" s="548">
        <v>519</v>
      </c>
      <c r="M38" s="549">
        <v>3</v>
      </c>
    </row>
    <row r="39" spans="1:52" s="166" customFormat="1" ht="43.5" customHeight="1">
      <c r="A39" s="541">
        <v>33</v>
      </c>
      <c r="B39" s="196" t="s">
        <v>1009</v>
      </c>
      <c r="C39" s="46" t="s">
        <v>947</v>
      </c>
      <c r="D39" s="197" t="s">
        <v>218</v>
      </c>
      <c r="E39" s="328">
        <v>0.71</v>
      </c>
      <c r="F39" s="542">
        <v>0.45069444444444445</v>
      </c>
      <c r="G39" s="543">
        <v>30</v>
      </c>
      <c r="H39" s="544">
        <v>0.5134953703703703</v>
      </c>
      <c r="I39" s="545">
        <f t="shared" si="0"/>
        <v>0.06280092592592584</v>
      </c>
      <c r="J39" s="546">
        <f t="shared" si="3"/>
        <v>0.04458865740740735</v>
      </c>
      <c r="K39" s="547">
        <v>68</v>
      </c>
      <c r="L39" s="548">
        <v>239</v>
      </c>
      <c r="M39" s="549">
        <v>37</v>
      </c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4"/>
      <c r="AK39" s="194"/>
      <c r="AL39" s="194"/>
      <c r="AM39" s="194"/>
      <c r="AN39" s="194"/>
      <c r="AO39" s="194"/>
      <c r="AP39" s="194"/>
      <c r="AQ39" s="194"/>
      <c r="AR39" s="194"/>
      <c r="AS39" s="194"/>
      <c r="AT39" s="194"/>
      <c r="AU39" s="194"/>
      <c r="AV39" s="194"/>
      <c r="AW39" s="194"/>
      <c r="AX39" s="194"/>
      <c r="AY39" s="194"/>
      <c r="AZ39" s="194"/>
    </row>
    <row r="40" spans="1:52" s="166" customFormat="1" ht="43.5" customHeight="1">
      <c r="A40" s="541">
        <v>34</v>
      </c>
      <c r="B40" s="196" t="s">
        <v>1010</v>
      </c>
      <c r="C40" s="46" t="s">
        <v>1011</v>
      </c>
      <c r="D40" s="197" t="s">
        <v>220</v>
      </c>
      <c r="E40" s="276">
        <v>0.64</v>
      </c>
      <c r="F40" s="542">
        <v>0.4451388888888889</v>
      </c>
      <c r="G40" s="543">
        <v>34</v>
      </c>
      <c r="H40" s="544">
        <v>0.51875</v>
      </c>
      <c r="I40" s="545">
        <f t="shared" si="0"/>
        <v>0.07361111111111113</v>
      </c>
      <c r="J40" s="546">
        <f t="shared" si="3"/>
        <v>0.047111111111111124</v>
      </c>
      <c r="K40" s="547">
        <v>67</v>
      </c>
      <c r="L40" s="548">
        <v>504</v>
      </c>
      <c r="M40" s="549">
        <v>11</v>
      </c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4"/>
      <c r="AK40" s="194"/>
      <c r="AL40" s="194"/>
      <c r="AM40" s="194"/>
      <c r="AN40" s="194"/>
      <c r="AO40" s="194"/>
      <c r="AP40" s="194"/>
      <c r="AQ40" s="194"/>
      <c r="AR40" s="194"/>
      <c r="AS40" s="194"/>
      <c r="AT40" s="194"/>
      <c r="AU40" s="194"/>
      <c r="AV40" s="194"/>
      <c r="AW40" s="194"/>
      <c r="AX40" s="194"/>
      <c r="AY40" s="194"/>
      <c r="AZ40" s="194"/>
    </row>
    <row r="41" spans="1:50" s="166" customFormat="1" ht="43.5" customHeight="1">
      <c r="A41" s="541">
        <v>35</v>
      </c>
      <c r="B41" s="209" t="s">
        <v>1012</v>
      </c>
      <c r="C41" s="36" t="s">
        <v>696</v>
      </c>
      <c r="D41" s="197" t="s">
        <v>215</v>
      </c>
      <c r="E41" s="276">
        <v>0.71</v>
      </c>
      <c r="F41" s="542">
        <v>0.45069444444444445</v>
      </c>
      <c r="G41" s="543">
        <v>35</v>
      </c>
      <c r="H41" s="544">
        <v>0.519375</v>
      </c>
      <c r="I41" s="545">
        <f t="shared" si="0"/>
        <v>0.06868055555555558</v>
      </c>
      <c r="J41" s="546">
        <f t="shared" si="3"/>
        <v>0.048763194444444456</v>
      </c>
      <c r="K41" s="547">
        <v>66</v>
      </c>
      <c r="L41" s="548">
        <v>275</v>
      </c>
      <c r="M41" s="549">
        <v>30</v>
      </c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</row>
    <row r="42" spans="1:13" ht="43.5" customHeight="1">
      <c r="A42" s="541">
        <v>36</v>
      </c>
      <c r="B42" s="196" t="s">
        <v>634</v>
      </c>
      <c r="C42" s="46" t="s">
        <v>905</v>
      </c>
      <c r="D42" s="211" t="s">
        <v>603</v>
      </c>
      <c r="E42" s="276">
        <v>0.64</v>
      </c>
      <c r="F42" s="542">
        <v>0.4451388888888889</v>
      </c>
      <c r="G42" s="543">
        <v>36</v>
      </c>
      <c r="H42" s="544">
        <v>0.5281828703703704</v>
      </c>
      <c r="I42" s="545">
        <f t="shared" si="0"/>
        <v>0.08304398148148145</v>
      </c>
      <c r="J42" s="546">
        <f t="shared" si="3"/>
        <v>0.05314814814814813</v>
      </c>
      <c r="K42" s="547">
        <v>65</v>
      </c>
      <c r="L42" s="548">
        <v>484</v>
      </c>
      <c r="M42" s="549">
        <v>17</v>
      </c>
    </row>
    <row r="43" spans="1:50" s="166" customFormat="1" ht="43.5" customHeight="1">
      <c r="A43" s="541">
        <v>37</v>
      </c>
      <c r="B43" s="196" t="s">
        <v>586</v>
      </c>
      <c r="C43" s="46" t="s">
        <v>650</v>
      </c>
      <c r="D43" s="211" t="s">
        <v>217</v>
      </c>
      <c r="E43" s="328">
        <v>0.63</v>
      </c>
      <c r="F43" s="542">
        <v>0.4444444444444444</v>
      </c>
      <c r="G43" s="543"/>
      <c r="H43" s="558" t="s">
        <v>794</v>
      </c>
      <c r="I43" s="545"/>
      <c r="J43" s="546"/>
      <c r="K43" s="547">
        <v>0</v>
      </c>
      <c r="L43" s="548">
        <v>408</v>
      </c>
      <c r="M43" s="549">
        <v>25</v>
      </c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</row>
    <row r="44" spans="1:50" s="166" customFormat="1" ht="43.5" customHeight="1">
      <c r="A44" s="541">
        <v>38</v>
      </c>
      <c r="B44" s="196" t="s">
        <v>651</v>
      </c>
      <c r="C44" s="46" t="s">
        <v>746</v>
      </c>
      <c r="D44" s="211" t="s">
        <v>216</v>
      </c>
      <c r="E44" s="276">
        <v>0.67</v>
      </c>
      <c r="F44" s="542">
        <v>0.4472222222222222</v>
      </c>
      <c r="G44" s="543"/>
      <c r="H44" s="558" t="s">
        <v>787</v>
      </c>
      <c r="I44" s="545"/>
      <c r="J44" s="546"/>
      <c r="K44" s="547">
        <v>0</v>
      </c>
      <c r="L44" s="548">
        <v>245</v>
      </c>
      <c r="M44" s="549">
        <v>36</v>
      </c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</row>
    <row r="45" spans="1:52" s="166" customFormat="1" ht="43.5" customHeight="1">
      <c r="A45" s="541">
        <v>39</v>
      </c>
      <c r="B45" s="219" t="s">
        <v>1013</v>
      </c>
      <c r="C45" s="46" t="s">
        <v>1014</v>
      </c>
      <c r="D45" s="211" t="s">
        <v>1008</v>
      </c>
      <c r="E45" s="276">
        <v>0.7</v>
      </c>
      <c r="F45" s="542">
        <v>0.45</v>
      </c>
      <c r="G45" s="543"/>
      <c r="H45" s="558" t="s">
        <v>787</v>
      </c>
      <c r="I45" s="546"/>
      <c r="J45" s="546"/>
      <c r="K45" s="547">
        <v>0</v>
      </c>
      <c r="L45" s="548">
        <v>440</v>
      </c>
      <c r="M45" s="549">
        <v>23</v>
      </c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</row>
    <row r="46" spans="1:52" s="166" customFormat="1" ht="43.5" customHeight="1">
      <c r="A46" s="541">
        <v>40</v>
      </c>
      <c r="B46" s="219" t="s">
        <v>789</v>
      </c>
      <c r="C46" s="46" t="s">
        <v>790</v>
      </c>
      <c r="D46" s="211" t="s">
        <v>216</v>
      </c>
      <c r="E46" s="276">
        <v>0.71</v>
      </c>
      <c r="F46" s="542">
        <v>0.45069444444444445</v>
      </c>
      <c r="G46" s="543"/>
      <c r="H46" s="558" t="s">
        <v>787</v>
      </c>
      <c r="I46" s="546"/>
      <c r="J46" s="546"/>
      <c r="K46" s="547">
        <v>0</v>
      </c>
      <c r="L46" s="548">
        <v>324</v>
      </c>
      <c r="M46" s="549">
        <v>28</v>
      </c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</row>
    <row r="47" spans="1:50" s="166" customFormat="1" ht="43.5" customHeight="1">
      <c r="A47" s="541">
        <v>41</v>
      </c>
      <c r="B47" s="219" t="s">
        <v>1015</v>
      </c>
      <c r="C47" s="46" t="s">
        <v>1016</v>
      </c>
      <c r="D47" s="559" t="s">
        <v>645</v>
      </c>
      <c r="E47" s="276">
        <v>0.78</v>
      </c>
      <c r="F47" s="542">
        <v>0.45694444444444443</v>
      </c>
      <c r="G47" s="543"/>
      <c r="H47" s="558" t="s">
        <v>787</v>
      </c>
      <c r="I47" s="546"/>
      <c r="J47" s="546"/>
      <c r="K47" s="547">
        <v>0</v>
      </c>
      <c r="L47" s="548">
        <v>249</v>
      </c>
      <c r="M47" s="549">
        <v>35</v>
      </c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</row>
    <row r="48" spans="1:13" ht="43.5" customHeight="1" thickBot="1">
      <c r="A48" s="560">
        <v>42</v>
      </c>
      <c r="B48" s="379" t="s">
        <v>1017</v>
      </c>
      <c r="C48" s="293" t="s">
        <v>1018</v>
      </c>
      <c r="D48" s="561" t="s">
        <v>1008</v>
      </c>
      <c r="E48" s="562">
        <v>0.65</v>
      </c>
      <c r="F48" s="563"/>
      <c r="G48" s="564"/>
      <c r="H48" s="565" t="s">
        <v>1019</v>
      </c>
      <c r="I48" s="566"/>
      <c r="J48" s="566"/>
      <c r="K48" s="567">
        <v>83</v>
      </c>
      <c r="L48" s="568">
        <v>252</v>
      </c>
      <c r="M48" s="569">
        <v>34</v>
      </c>
    </row>
    <row r="49" spans="1:13" ht="42" customHeight="1">
      <c r="A49" s="570"/>
      <c r="B49" s="571" t="s">
        <v>500</v>
      </c>
      <c r="C49" s="572"/>
      <c r="D49" s="573"/>
      <c r="E49" s="574"/>
      <c r="F49" s="575"/>
      <c r="G49" s="576"/>
      <c r="H49" s="577"/>
      <c r="I49" s="1312" t="s">
        <v>1035</v>
      </c>
      <c r="J49" s="1313"/>
      <c r="K49" s="1313"/>
      <c r="L49" s="1313"/>
      <c r="M49" s="1314"/>
    </row>
    <row r="50" spans="1:13" ht="42" customHeight="1">
      <c r="A50" s="1310" t="s">
        <v>1020</v>
      </c>
      <c r="B50" s="1213"/>
      <c r="C50" s="1213"/>
      <c r="D50" s="1213"/>
      <c r="E50" s="1213"/>
      <c r="F50" s="1213"/>
      <c r="G50" s="1213"/>
      <c r="H50" s="1213"/>
      <c r="I50" s="1315" t="s">
        <v>1036</v>
      </c>
      <c r="J50" s="1316"/>
      <c r="K50" s="1316"/>
      <c r="L50" s="1316"/>
      <c r="M50" s="1317"/>
    </row>
    <row r="51" spans="1:13" ht="42" customHeight="1" thickBot="1">
      <c r="A51" s="1311" t="s">
        <v>1021</v>
      </c>
      <c r="B51" s="1228"/>
      <c r="C51" s="1228"/>
      <c r="D51" s="1228"/>
      <c r="E51" s="1228"/>
      <c r="F51" s="1228"/>
      <c r="G51" s="1228"/>
      <c r="H51" s="1228"/>
      <c r="I51" s="1318" t="s">
        <v>1037</v>
      </c>
      <c r="J51" s="1319"/>
      <c r="K51" s="1319"/>
      <c r="L51" s="1319"/>
      <c r="M51" s="1320"/>
    </row>
  </sheetData>
  <mergeCells count="18">
    <mergeCell ref="B5:B6"/>
    <mergeCell ref="C5:C6"/>
    <mergeCell ref="E5:E6"/>
    <mergeCell ref="D5:D6"/>
    <mergeCell ref="J3:M3"/>
    <mergeCell ref="J4:M4"/>
    <mergeCell ref="K5:K6"/>
    <mergeCell ref="L5:M5"/>
    <mergeCell ref="B2:B3"/>
    <mergeCell ref="A50:H50"/>
    <mergeCell ref="A51:H51"/>
    <mergeCell ref="I49:M49"/>
    <mergeCell ref="I50:M50"/>
    <mergeCell ref="I51:M51"/>
    <mergeCell ref="G5:G6"/>
    <mergeCell ref="J5:J6"/>
    <mergeCell ref="C2:I3"/>
    <mergeCell ref="J2:M2"/>
  </mergeCells>
  <printOptions horizontalCentered="1" verticalCentered="1"/>
  <pageMargins left="0.1968503937007874" right="0" top="0" bottom="0" header="0" footer="0"/>
  <pageSetup fitToHeight="10" orientation="portrait" paperSize="9" scale="4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2"/>
  <sheetViews>
    <sheetView view="pageBreakPreview" zoomScale="45" zoomScaleNormal="75" zoomScaleSheetLayoutView="45" workbookViewId="0" topLeftCell="A2">
      <selection activeCell="B2" sqref="B2:B3"/>
    </sheetView>
  </sheetViews>
  <sheetFormatPr defaultColWidth="9.00390625" defaultRowHeight="13.5"/>
  <cols>
    <col min="1" max="1" width="13.875" style="1" customWidth="1"/>
    <col min="2" max="2" width="39.00390625" style="1" customWidth="1"/>
    <col min="3" max="3" width="16.875" style="1" customWidth="1"/>
    <col min="4" max="4" width="14.125" style="1" customWidth="1"/>
    <col min="5" max="5" width="15.875" style="1" customWidth="1"/>
    <col min="6" max="6" width="18.875" style="1" customWidth="1"/>
    <col min="7" max="7" width="26.375" style="1" customWidth="1"/>
    <col min="8" max="8" width="27.375" style="1" customWidth="1"/>
    <col min="9" max="9" width="24.875" style="1" customWidth="1"/>
    <col min="10" max="10" width="12.375" style="1" customWidth="1"/>
    <col min="11" max="11" width="14.875" style="1" customWidth="1"/>
    <col min="12" max="12" width="12.875" style="1" customWidth="1"/>
    <col min="13" max="16384" width="9.00390625" style="1" customWidth="1"/>
  </cols>
  <sheetData>
    <row r="1" ht="7.5" customHeight="1" hidden="1" thickBot="1"/>
    <row r="2" spans="1:12" ht="47.25" customHeight="1" thickTop="1">
      <c r="A2" s="233"/>
      <c r="B2" s="1329" t="s">
        <v>558</v>
      </c>
      <c r="C2" s="1332" t="s">
        <v>1038</v>
      </c>
      <c r="D2" s="1333"/>
      <c r="E2" s="1333"/>
      <c r="F2" s="1333"/>
      <c r="G2" s="1333"/>
      <c r="H2" s="1333"/>
      <c r="I2" s="1325" t="s">
        <v>976</v>
      </c>
      <c r="J2" s="1223"/>
      <c r="K2" s="1223"/>
      <c r="L2" s="1223"/>
    </row>
    <row r="3" spans="1:12" s="166" customFormat="1" ht="42.75" customHeight="1" thickBot="1">
      <c r="A3" s="521"/>
      <c r="B3" s="1329"/>
      <c r="C3" s="1334"/>
      <c r="D3" s="1335"/>
      <c r="E3" s="1335"/>
      <c r="F3" s="1335"/>
      <c r="G3" s="1335"/>
      <c r="H3" s="1335"/>
      <c r="I3" s="1326" t="s">
        <v>1039</v>
      </c>
      <c r="J3" s="1327"/>
      <c r="K3" s="1327"/>
      <c r="L3" s="1327"/>
    </row>
    <row r="4" spans="1:12" s="166" customFormat="1" ht="46.5" customHeight="1" thickBot="1" thickTop="1">
      <c r="A4" s="522"/>
      <c r="B4" s="522"/>
      <c r="C4" s="523" t="s">
        <v>978</v>
      </c>
      <c r="D4" s="523"/>
      <c r="E4" s="523"/>
      <c r="F4" s="523"/>
      <c r="G4" s="523"/>
      <c r="H4" s="523"/>
      <c r="I4" s="1336" t="s">
        <v>1022</v>
      </c>
      <c r="J4" s="1336"/>
      <c r="K4" s="1336"/>
      <c r="L4" s="1336"/>
    </row>
    <row r="5" spans="1:12" s="166" customFormat="1" ht="43.5" customHeight="1">
      <c r="A5" s="1330" t="s">
        <v>466</v>
      </c>
      <c r="B5" s="897" t="s">
        <v>492</v>
      </c>
      <c r="C5" s="897" t="s">
        <v>493</v>
      </c>
      <c r="D5" s="897" t="s">
        <v>562</v>
      </c>
      <c r="E5" s="1337" t="s">
        <v>563</v>
      </c>
      <c r="F5" s="578" t="s">
        <v>980</v>
      </c>
      <c r="G5" s="120" t="s">
        <v>981</v>
      </c>
      <c r="H5" s="118" t="s">
        <v>982</v>
      </c>
      <c r="I5" s="1274" t="s">
        <v>983</v>
      </c>
      <c r="J5" s="1274" t="s">
        <v>207</v>
      </c>
      <c r="K5" s="161" t="s">
        <v>827</v>
      </c>
      <c r="L5" s="157"/>
    </row>
    <row r="6" spans="1:12" s="166" customFormat="1" ht="39" customHeight="1" thickBot="1">
      <c r="A6" s="1331"/>
      <c r="B6" s="1195"/>
      <c r="C6" s="1195"/>
      <c r="D6" s="1195"/>
      <c r="E6" s="1338"/>
      <c r="F6" s="579" t="s">
        <v>984</v>
      </c>
      <c r="G6" s="121" t="s">
        <v>985</v>
      </c>
      <c r="H6" s="119" t="s">
        <v>986</v>
      </c>
      <c r="I6" s="1275"/>
      <c r="J6" s="1275"/>
      <c r="K6" s="580" t="s">
        <v>207</v>
      </c>
      <c r="L6" s="581" t="s">
        <v>468</v>
      </c>
    </row>
    <row r="7" spans="1:12" s="166" customFormat="1" ht="55.5" customHeight="1">
      <c r="A7" s="582">
        <v>1</v>
      </c>
      <c r="B7" s="258" t="s">
        <v>568</v>
      </c>
      <c r="C7" s="114" t="s">
        <v>569</v>
      </c>
      <c r="D7" s="532" t="s">
        <v>570</v>
      </c>
      <c r="E7" s="376">
        <v>0.79</v>
      </c>
      <c r="F7" s="533">
        <v>0.4576388888888889</v>
      </c>
      <c r="G7" s="535">
        <v>0.5017824074074074</v>
      </c>
      <c r="H7" s="536">
        <f aca="true" t="shared" si="0" ref="H7:H42">G7-F7</f>
        <v>0.044143518518518554</v>
      </c>
      <c r="I7" s="537">
        <f aca="true" t="shared" si="1" ref="I7:I15">H7*E7</f>
        <v>0.03487337962962966</v>
      </c>
      <c r="J7" s="538">
        <v>100</v>
      </c>
      <c r="K7" s="539">
        <v>516</v>
      </c>
      <c r="L7" s="540">
        <v>5</v>
      </c>
    </row>
    <row r="8" spans="1:12" ht="55.5" customHeight="1">
      <c r="A8" s="583">
        <v>2</v>
      </c>
      <c r="B8" s="196" t="s">
        <v>1023</v>
      </c>
      <c r="C8" s="46" t="s">
        <v>1024</v>
      </c>
      <c r="D8" s="197" t="s">
        <v>216</v>
      </c>
      <c r="E8" s="328">
        <v>0.613</v>
      </c>
      <c r="F8" s="542">
        <v>0.44166666666666665</v>
      </c>
      <c r="G8" s="544">
        <v>0.5030324074074074</v>
      </c>
      <c r="H8" s="545">
        <f t="shared" si="0"/>
        <v>0.06136574074074075</v>
      </c>
      <c r="I8" s="546">
        <f t="shared" si="1"/>
        <v>0.03761719907407408</v>
      </c>
      <c r="J8" s="547">
        <v>98</v>
      </c>
      <c r="K8" s="548">
        <v>275</v>
      </c>
      <c r="L8" s="549">
        <v>29</v>
      </c>
    </row>
    <row r="9" spans="1:12" s="166" customFormat="1" ht="55.5" customHeight="1">
      <c r="A9" s="583">
        <v>3</v>
      </c>
      <c r="B9" s="196" t="s">
        <v>469</v>
      </c>
      <c r="C9" s="46" t="s">
        <v>637</v>
      </c>
      <c r="D9" s="197" t="s">
        <v>638</v>
      </c>
      <c r="E9" s="276">
        <v>0.64</v>
      </c>
      <c r="F9" s="542">
        <v>0.4451388888888889</v>
      </c>
      <c r="G9" s="544">
        <v>0.5038310185185185</v>
      </c>
      <c r="H9" s="545">
        <f t="shared" si="0"/>
        <v>0.05869212962962961</v>
      </c>
      <c r="I9" s="546">
        <f t="shared" si="1"/>
        <v>0.03756296296296295</v>
      </c>
      <c r="J9" s="547">
        <v>99</v>
      </c>
      <c r="K9" s="548">
        <v>350</v>
      </c>
      <c r="L9" s="549">
        <v>27</v>
      </c>
    </row>
    <row r="10" spans="1:12" ht="55.5" customHeight="1">
      <c r="A10" s="583">
        <v>4</v>
      </c>
      <c r="B10" s="196" t="s">
        <v>693</v>
      </c>
      <c r="C10" s="36" t="s">
        <v>637</v>
      </c>
      <c r="D10" s="197" t="s">
        <v>765</v>
      </c>
      <c r="E10" s="212">
        <v>0.66</v>
      </c>
      <c r="F10" s="542">
        <v>0.4465277777777778</v>
      </c>
      <c r="G10" s="544">
        <v>0.5042939814814814</v>
      </c>
      <c r="H10" s="545">
        <f t="shared" si="0"/>
        <v>0.05776620370370361</v>
      </c>
      <c r="I10" s="546">
        <f t="shared" si="1"/>
        <v>0.038125694444444386</v>
      </c>
      <c r="J10" s="547">
        <v>96</v>
      </c>
      <c r="K10" s="548">
        <v>185</v>
      </c>
      <c r="L10" s="549">
        <v>39</v>
      </c>
    </row>
    <row r="11" spans="1:12" s="166" customFormat="1" ht="55.5" customHeight="1">
      <c r="A11" s="583">
        <v>5</v>
      </c>
      <c r="B11" s="219" t="s">
        <v>463</v>
      </c>
      <c r="C11" s="46" t="s">
        <v>698</v>
      </c>
      <c r="D11" s="211" t="s">
        <v>215</v>
      </c>
      <c r="E11" s="552">
        <v>0.75</v>
      </c>
      <c r="F11" s="542">
        <v>0.45416666666666666</v>
      </c>
      <c r="G11" s="546">
        <v>0.5043287037037038</v>
      </c>
      <c r="H11" s="545">
        <f t="shared" si="0"/>
        <v>0.05016203703703709</v>
      </c>
      <c r="I11" s="546">
        <f t="shared" si="1"/>
        <v>0.037621527777777816</v>
      </c>
      <c r="J11" s="547">
        <v>97</v>
      </c>
      <c r="K11" s="548">
        <v>482</v>
      </c>
      <c r="L11" s="549">
        <v>18</v>
      </c>
    </row>
    <row r="12" spans="1:12" s="166" customFormat="1" ht="55.5" customHeight="1">
      <c r="A12" s="583">
        <v>6</v>
      </c>
      <c r="B12" s="219" t="s">
        <v>587</v>
      </c>
      <c r="C12" s="46" t="s">
        <v>588</v>
      </c>
      <c r="D12" s="211" t="s">
        <v>215</v>
      </c>
      <c r="E12" s="584">
        <v>0.69</v>
      </c>
      <c r="F12" s="542">
        <v>0.44930555555555557</v>
      </c>
      <c r="G12" s="546">
        <v>0.5047685185185186</v>
      </c>
      <c r="H12" s="545">
        <f t="shared" si="0"/>
        <v>0.05546296296296299</v>
      </c>
      <c r="I12" s="546">
        <f t="shared" si="1"/>
        <v>0.03826944444444446</v>
      </c>
      <c r="J12" s="547">
        <v>94</v>
      </c>
      <c r="K12" s="548">
        <v>367</v>
      </c>
      <c r="L12" s="549">
        <v>26</v>
      </c>
    </row>
    <row r="13" spans="1:12" ht="55.5" customHeight="1">
      <c r="A13" s="583">
        <v>7</v>
      </c>
      <c r="B13" s="196" t="s">
        <v>989</v>
      </c>
      <c r="C13" s="36" t="s">
        <v>746</v>
      </c>
      <c r="D13" s="197" t="s">
        <v>216</v>
      </c>
      <c r="E13" s="212">
        <v>0.64</v>
      </c>
      <c r="F13" s="542">
        <v>0.4451388888888889</v>
      </c>
      <c r="G13" s="544">
        <v>0.5049421296296296</v>
      </c>
      <c r="H13" s="545">
        <f t="shared" si="0"/>
        <v>0.05980324074074067</v>
      </c>
      <c r="I13" s="546">
        <f t="shared" si="1"/>
        <v>0.03827407407407403</v>
      </c>
      <c r="J13" s="547">
        <v>93</v>
      </c>
      <c r="K13" s="548">
        <v>176</v>
      </c>
      <c r="L13" s="549">
        <v>42</v>
      </c>
    </row>
    <row r="14" spans="1:12" ht="55.5" customHeight="1">
      <c r="A14" s="583">
        <v>8</v>
      </c>
      <c r="B14" s="209" t="s">
        <v>593</v>
      </c>
      <c r="C14" s="47" t="s">
        <v>594</v>
      </c>
      <c r="D14" s="197" t="s">
        <v>215</v>
      </c>
      <c r="E14" s="276">
        <v>0.74</v>
      </c>
      <c r="F14" s="542">
        <v>0.4534722222222222</v>
      </c>
      <c r="G14" s="544">
        <v>0.5050347222222222</v>
      </c>
      <c r="H14" s="545">
        <f t="shared" si="0"/>
        <v>0.05156250000000001</v>
      </c>
      <c r="I14" s="546">
        <f t="shared" si="1"/>
        <v>0.03815625000000001</v>
      </c>
      <c r="J14" s="547">
        <v>95</v>
      </c>
      <c r="K14" s="548">
        <v>450</v>
      </c>
      <c r="L14" s="549">
        <v>22</v>
      </c>
    </row>
    <row r="15" spans="1:12" s="166" customFormat="1" ht="55.5" customHeight="1">
      <c r="A15" s="583">
        <v>9</v>
      </c>
      <c r="B15" s="196" t="s">
        <v>576</v>
      </c>
      <c r="C15" s="46" t="s">
        <v>784</v>
      </c>
      <c r="D15" s="211" t="s">
        <v>785</v>
      </c>
      <c r="E15" s="350">
        <v>0.68</v>
      </c>
      <c r="F15" s="553">
        <v>0.4486111111111111</v>
      </c>
      <c r="G15" s="544">
        <v>0.5057523148148148</v>
      </c>
      <c r="H15" s="545">
        <f t="shared" si="0"/>
        <v>0.057141203703703625</v>
      </c>
      <c r="I15" s="546">
        <f t="shared" si="1"/>
        <v>0.03885601851851847</v>
      </c>
      <c r="J15" s="547">
        <v>92</v>
      </c>
      <c r="K15" s="548">
        <v>524</v>
      </c>
      <c r="L15" s="549">
        <v>1</v>
      </c>
    </row>
    <row r="16" spans="1:12" s="166" customFormat="1" ht="55.5" customHeight="1">
      <c r="A16" s="583">
        <v>10</v>
      </c>
      <c r="B16" s="196" t="s">
        <v>631</v>
      </c>
      <c r="C16" s="46" t="s">
        <v>728</v>
      </c>
      <c r="D16" s="197" t="s">
        <v>603</v>
      </c>
      <c r="E16" s="328">
        <v>0.67</v>
      </c>
      <c r="F16" s="542">
        <v>0.4472222222222222</v>
      </c>
      <c r="G16" s="544">
        <v>0.5059027777777778</v>
      </c>
      <c r="H16" s="545">
        <f t="shared" si="0"/>
        <v>0.058680555555555625</v>
      </c>
      <c r="I16" s="546" t="s">
        <v>1025</v>
      </c>
      <c r="J16" s="547">
        <v>91</v>
      </c>
      <c r="K16" s="548">
        <v>513</v>
      </c>
      <c r="L16" s="549">
        <v>6</v>
      </c>
    </row>
    <row r="17" spans="1:12" s="166" customFormat="1" ht="55.5" customHeight="1">
      <c r="A17" s="583">
        <v>11</v>
      </c>
      <c r="B17" s="196" t="s">
        <v>608</v>
      </c>
      <c r="C17" s="46" t="s">
        <v>609</v>
      </c>
      <c r="D17" s="197" t="s">
        <v>603</v>
      </c>
      <c r="E17" s="276">
        <v>0.71</v>
      </c>
      <c r="F17" s="542">
        <v>0.45069444444444445</v>
      </c>
      <c r="G17" s="544">
        <v>0.5065393518518518</v>
      </c>
      <c r="H17" s="545">
        <f t="shared" si="0"/>
        <v>0.055844907407407385</v>
      </c>
      <c r="I17" s="546">
        <f>H17*E17</f>
        <v>0.03964988425925924</v>
      </c>
      <c r="J17" s="547">
        <v>89</v>
      </c>
      <c r="K17" s="548">
        <v>492</v>
      </c>
      <c r="L17" s="549">
        <v>14</v>
      </c>
    </row>
    <row r="18" spans="1:12" s="166" customFormat="1" ht="55.5" customHeight="1">
      <c r="A18" s="583">
        <v>12</v>
      </c>
      <c r="B18" s="196" t="s">
        <v>735</v>
      </c>
      <c r="C18" s="46" t="s">
        <v>736</v>
      </c>
      <c r="D18" s="197" t="s">
        <v>215</v>
      </c>
      <c r="E18" s="276">
        <v>0.74</v>
      </c>
      <c r="F18" s="542">
        <v>0.4534722222222222</v>
      </c>
      <c r="G18" s="544">
        <v>0.5066087962962963</v>
      </c>
      <c r="H18" s="545">
        <f t="shared" si="0"/>
        <v>0.05313657407407407</v>
      </c>
      <c r="I18" s="546" t="s">
        <v>996</v>
      </c>
      <c r="J18" s="547">
        <v>90</v>
      </c>
      <c r="K18" s="548">
        <v>518</v>
      </c>
      <c r="L18" s="549">
        <v>4</v>
      </c>
    </row>
    <row r="19" spans="1:12" s="166" customFormat="1" ht="55.5" customHeight="1">
      <c r="A19" s="583">
        <v>13</v>
      </c>
      <c r="B19" s="196" t="s">
        <v>649</v>
      </c>
      <c r="C19" s="46" t="s">
        <v>779</v>
      </c>
      <c r="D19" s="554" t="s">
        <v>215</v>
      </c>
      <c r="E19" s="276">
        <v>0.76</v>
      </c>
      <c r="F19" s="542">
        <v>0.4548611111111111</v>
      </c>
      <c r="G19" s="544">
        <v>0.5072106481481481</v>
      </c>
      <c r="H19" s="545">
        <f t="shared" si="0"/>
        <v>0.052349537037036986</v>
      </c>
      <c r="I19" s="546">
        <f aca="true" t="shared" si="2" ref="I19:I29">H19*E19</f>
        <v>0.03978564814814811</v>
      </c>
      <c r="J19" s="547">
        <v>88</v>
      </c>
      <c r="K19" s="548">
        <v>473</v>
      </c>
      <c r="L19" s="549">
        <v>20</v>
      </c>
    </row>
    <row r="20" spans="1:12" s="166" customFormat="1" ht="55.5" customHeight="1">
      <c r="A20" s="583">
        <v>14</v>
      </c>
      <c r="B20" s="219" t="s">
        <v>730</v>
      </c>
      <c r="C20" s="46" t="s">
        <v>731</v>
      </c>
      <c r="D20" s="211" t="s">
        <v>215</v>
      </c>
      <c r="E20" s="552">
        <v>0.65</v>
      </c>
      <c r="F20" s="542">
        <v>0.4458333333333333</v>
      </c>
      <c r="G20" s="546">
        <v>0.507349537037037</v>
      </c>
      <c r="H20" s="545">
        <f t="shared" si="0"/>
        <v>0.0615162037037037</v>
      </c>
      <c r="I20" s="546">
        <f t="shared" si="2"/>
        <v>0.039985532407407404</v>
      </c>
      <c r="J20" s="547">
        <v>87</v>
      </c>
      <c r="K20" s="548">
        <v>513</v>
      </c>
      <c r="L20" s="549">
        <v>7</v>
      </c>
    </row>
    <row r="21" spans="1:12" s="166" customFormat="1" ht="55.5" customHeight="1">
      <c r="A21" s="583">
        <v>15</v>
      </c>
      <c r="B21" s="196" t="s">
        <v>776</v>
      </c>
      <c r="C21" s="46" t="s">
        <v>585</v>
      </c>
      <c r="D21" s="197" t="s">
        <v>603</v>
      </c>
      <c r="E21" s="198">
        <v>0.75</v>
      </c>
      <c r="F21" s="542">
        <v>0.45416666666666666</v>
      </c>
      <c r="G21" s="544">
        <v>0.508275462962963</v>
      </c>
      <c r="H21" s="545">
        <f t="shared" si="0"/>
        <v>0.054108796296296335</v>
      </c>
      <c r="I21" s="546">
        <f t="shared" si="2"/>
        <v>0.04058159722222225</v>
      </c>
      <c r="J21" s="547">
        <v>85</v>
      </c>
      <c r="K21" s="548">
        <v>157</v>
      </c>
      <c r="L21" s="549">
        <v>44</v>
      </c>
    </row>
    <row r="22" spans="1:12" ht="55.5" customHeight="1">
      <c r="A22" s="583">
        <v>16</v>
      </c>
      <c r="B22" s="219" t="s">
        <v>738</v>
      </c>
      <c r="C22" s="46" t="s">
        <v>633</v>
      </c>
      <c r="D22" s="197" t="s">
        <v>218</v>
      </c>
      <c r="E22" s="276">
        <v>0.67</v>
      </c>
      <c r="F22" s="542">
        <v>0.4472222222222222</v>
      </c>
      <c r="G22" s="544">
        <v>0.5089583333333333</v>
      </c>
      <c r="H22" s="545">
        <f t="shared" si="0"/>
        <v>0.0617361111111111</v>
      </c>
      <c r="I22" s="546">
        <f t="shared" si="2"/>
        <v>0.04136319444444444</v>
      </c>
      <c r="J22" s="547">
        <v>83</v>
      </c>
      <c r="K22" s="548">
        <v>507</v>
      </c>
      <c r="L22" s="549">
        <v>10</v>
      </c>
    </row>
    <row r="23" spans="1:12" s="166" customFormat="1" ht="55.5" customHeight="1">
      <c r="A23" s="583">
        <v>17</v>
      </c>
      <c r="B23" s="219" t="s">
        <v>997</v>
      </c>
      <c r="C23" s="46" t="s">
        <v>998</v>
      </c>
      <c r="D23" s="197" t="s">
        <v>215</v>
      </c>
      <c r="E23" s="276">
        <v>0.71</v>
      </c>
      <c r="F23" s="542">
        <v>0.45069444444444445</v>
      </c>
      <c r="G23" s="544">
        <v>0.5090393518518518</v>
      </c>
      <c r="H23" s="545">
        <f t="shared" si="0"/>
        <v>0.05834490740740733</v>
      </c>
      <c r="I23" s="546">
        <f t="shared" si="2"/>
        <v>0.041424884259259206</v>
      </c>
      <c r="J23" s="547">
        <v>82</v>
      </c>
      <c r="K23" s="548">
        <v>409</v>
      </c>
      <c r="L23" s="549">
        <v>24</v>
      </c>
    </row>
    <row r="24" spans="1:12" s="166" customFormat="1" ht="55.5" customHeight="1">
      <c r="A24" s="583">
        <v>18</v>
      </c>
      <c r="B24" s="219" t="s">
        <v>601</v>
      </c>
      <c r="C24" s="46" t="s">
        <v>602</v>
      </c>
      <c r="D24" s="211" t="s">
        <v>603</v>
      </c>
      <c r="E24" s="276">
        <v>0.73</v>
      </c>
      <c r="F24" s="542">
        <v>0.4527777777777778</v>
      </c>
      <c r="G24" s="544">
        <v>0.5090509259259259</v>
      </c>
      <c r="H24" s="545">
        <f t="shared" si="0"/>
        <v>0.056273148148148155</v>
      </c>
      <c r="I24" s="546">
        <f t="shared" si="2"/>
        <v>0.04107939814814815</v>
      </c>
      <c r="J24" s="547">
        <v>84</v>
      </c>
      <c r="K24" s="548">
        <v>495</v>
      </c>
      <c r="L24" s="549">
        <v>13</v>
      </c>
    </row>
    <row r="25" spans="1:12" ht="55.5" customHeight="1">
      <c r="A25" s="583">
        <v>19</v>
      </c>
      <c r="B25" s="209" t="s">
        <v>999</v>
      </c>
      <c r="C25" s="36" t="s">
        <v>585</v>
      </c>
      <c r="D25" s="197" t="s">
        <v>579</v>
      </c>
      <c r="E25" s="276">
        <v>0.75</v>
      </c>
      <c r="F25" s="542">
        <v>0.45416666666666666</v>
      </c>
      <c r="G25" s="556">
        <v>0.5094560185185185</v>
      </c>
      <c r="H25" s="545">
        <f t="shared" si="0"/>
        <v>0.05528935185185185</v>
      </c>
      <c r="I25" s="546">
        <f t="shared" si="2"/>
        <v>0.04146701388888889</v>
      </c>
      <c r="J25" s="557">
        <v>81</v>
      </c>
      <c r="K25" s="548">
        <v>81</v>
      </c>
      <c r="L25" s="549">
        <v>46</v>
      </c>
    </row>
    <row r="26" spans="1:12" s="166" customFormat="1" ht="55.5" customHeight="1">
      <c r="A26" s="583">
        <v>20</v>
      </c>
      <c r="B26" s="196" t="s">
        <v>208</v>
      </c>
      <c r="C26" s="46" t="s">
        <v>575</v>
      </c>
      <c r="D26" s="197" t="s">
        <v>215</v>
      </c>
      <c r="E26" s="276">
        <v>0.75</v>
      </c>
      <c r="F26" s="542">
        <v>0.45416666666666666</v>
      </c>
      <c r="G26" s="544">
        <v>0.5096412037037037</v>
      </c>
      <c r="H26" s="545">
        <f t="shared" si="0"/>
        <v>0.05547453703703703</v>
      </c>
      <c r="I26" s="546">
        <f t="shared" si="2"/>
        <v>0.04160590277777777</v>
      </c>
      <c r="J26" s="547">
        <v>80</v>
      </c>
      <c r="K26" s="548">
        <v>521</v>
      </c>
      <c r="L26" s="549">
        <v>2</v>
      </c>
    </row>
    <row r="27" spans="1:12" s="166" customFormat="1" ht="55.5" customHeight="1">
      <c r="A27" s="583">
        <v>21</v>
      </c>
      <c r="B27" s="196" t="s">
        <v>581</v>
      </c>
      <c r="C27" s="46" t="s">
        <v>582</v>
      </c>
      <c r="D27" s="197" t="s">
        <v>215</v>
      </c>
      <c r="E27" s="276">
        <v>0.72</v>
      </c>
      <c r="F27" s="542">
        <v>0.4513888888888889</v>
      </c>
      <c r="G27" s="544">
        <v>0.5097916666666666</v>
      </c>
      <c r="H27" s="545">
        <f t="shared" si="0"/>
        <v>0.05840277777777775</v>
      </c>
      <c r="I27" s="546">
        <f t="shared" si="2"/>
        <v>0.042049999999999976</v>
      </c>
      <c r="J27" s="547">
        <v>78</v>
      </c>
      <c r="K27" s="548">
        <v>488</v>
      </c>
      <c r="L27" s="549">
        <v>15</v>
      </c>
    </row>
    <row r="28" spans="1:12" s="166" customFormat="1" ht="55.5" customHeight="1">
      <c r="A28" s="583">
        <v>22</v>
      </c>
      <c r="B28" s="219" t="s">
        <v>795</v>
      </c>
      <c r="C28" s="46" t="s">
        <v>796</v>
      </c>
      <c r="D28" s="211" t="s">
        <v>218</v>
      </c>
      <c r="E28" s="276">
        <v>0.7</v>
      </c>
      <c r="F28" s="542">
        <v>0.45</v>
      </c>
      <c r="G28" s="544">
        <v>0.5099537037037037</v>
      </c>
      <c r="H28" s="545">
        <f t="shared" si="0"/>
        <v>0.05995370370370373</v>
      </c>
      <c r="I28" s="546">
        <f t="shared" si="2"/>
        <v>0.04196759259259261</v>
      </c>
      <c r="J28" s="547">
        <v>79</v>
      </c>
      <c r="K28" s="548">
        <v>264</v>
      </c>
      <c r="L28" s="549">
        <v>31</v>
      </c>
    </row>
    <row r="29" spans="1:12" s="166" customFormat="1" ht="55.5" customHeight="1">
      <c r="A29" s="583">
        <v>23</v>
      </c>
      <c r="B29" s="219" t="s">
        <v>878</v>
      </c>
      <c r="C29" s="46" t="s">
        <v>879</v>
      </c>
      <c r="D29" s="559" t="s">
        <v>623</v>
      </c>
      <c r="E29" s="328">
        <v>0.84</v>
      </c>
      <c r="F29" s="542">
        <v>0.4618055555555556</v>
      </c>
      <c r="G29" s="544">
        <v>0.5099652777777778</v>
      </c>
      <c r="H29" s="545">
        <f t="shared" si="0"/>
        <v>0.0481597222222222</v>
      </c>
      <c r="I29" s="546">
        <f t="shared" si="2"/>
        <v>0.040454166666666645</v>
      </c>
      <c r="J29" s="547">
        <v>86</v>
      </c>
      <c r="K29" s="548">
        <v>509</v>
      </c>
      <c r="L29" s="549">
        <v>9</v>
      </c>
    </row>
    <row r="30" spans="1:12" s="166" customFormat="1" ht="55.5" customHeight="1">
      <c r="A30" s="583">
        <v>24</v>
      </c>
      <c r="B30" s="219" t="s">
        <v>1026</v>
      </c>
      <c r="C30" s="46" t="s">
        <v>1027</v>
      </c>
      <c r="D30" s="211" t="s">
        <v>666</v>
      </c>
      <c r="E30" s="276">
        <v>0.76</v>
      </c>
      <c r="F30" s="542">
        <v>0.4548611111111111</v>
      </c>
      <c r="G30" s="544">
        <v>0.5104282407407407</v>
      </c>
      <c r="H30" s="545">
        <f t="shared" si="0"/>
        <v>0.055567129629629564</v>
      </c>
      <c r="I30" s="546" t="s">
        <v>1028</v>
      </c>
      <c r="J30" s="547">
        <v>77</v>
      </c>
      <c r="K30" s="548">
        <v>499</v>
      </c>
      <c r="L30" s="549">
        <v>12</v>
      </c>
    </row>
    <row r="31" spans="1:12" s="166" customFormat="1" ht="55.5" customHeight="1">
      <c r="A31" s="583">
        <v>25</v>
      </c>
      <c r="B31" s="196" t="s">
        <v>1029</v>
      </c>
      <c r="C31" s="46" t="s">
        <v>803</v>
      </c>
      <c r="D31" s="197" t="s">
        <v>215</v>
      </c>
      <c r="E31" s="276">
        <v>0.75</v>
      </c>
      <c r="F31" s="542">
        <v>0.45416666666666666</v>
      </c>
      <c r="G31" s="544">
        <v>0.5104861111111111</v>
      </c>
      <c r="H31" s="545">
        <f t="shared" si="0"/>
        <v>0.05631944444444442</v>
      </c>
      <c r="I31" s="546" t="s">
        <v>1003</v>
      </c>
      <c r="J31" s="547">
        <v>76</v>
      </c>
      <c r="K31" s="548">
        <v>485</v>
      </c>
      <c r="L31" s="549">
        <v>16</v>
      </c>
    </row>
    <row r="32" spans="1:12" s="166" customFormat="1" ht="55.5" customHeight="1">
      <c r="A32" s="583">
        <v>26</v>
      </c>
      <c r="B32" s="209" t="s">
        <v>1004</v>
      </c>
      <c r="C32" s="36" t="s">
        <v>650</v>
      </c>
      <c r="D32" s="197" t="s">
        <v>215</v>
      </c>
      <c r="E32" s="198">
        <v>0.64</v>
      </c>
      <c r="F32" s="542">
        <v>0.4451388888888889</v>
      </c>
      <c r="G32" s="544">
        <v>0.5121296296296296</v>
      </c>
      <c r="H32" s="545">
        <f t="shared" si="0"/>
        <v>0.06699074074074068</v>
      </c>
      <c r="I32" s="546">
        <f aca="true" t="shared" si="3" ref="I32:I42">H32*E32</f>
        <v>0.04287407407407404</v>
      </c>
      <c r="J32" s="547">
        <v>75</v>
      </c>
      <c r="K32" s="548">
        <v>175</v>
      </c>
      <c r="L32" s="549">
        <v>43</v>
      </c>
    </row>
    <row r="33" spans="1:12" ht="55.5" customHeight="1">
      <c r="A33" s="583">
        <v>27</v>
      </c>
      <c r="B33" s="196" t="s">
        <v>923</v>
      </c>
      <c r="C33" s="46" t="s">
        <v>924</v>
      </c>
      <c r="D33" s="197" t="s">
        <v>579</v>
      </c>
      <c r="E33" s="276">
        <v>0.64</v>
      </c>
      <c r="F33" s="542">
        <v>0.4451388888888889</v>
      </c>
      <c r="G33" s="544">
        <v>0.5124421296296297</v>
      </c>
      <c r="H33" s="545">
        <f t="shared" si="0"/>
        <v>0.06730324074074073</v>
      </c>
      <c r="I33" s="546">
        <f t="shared" si="3"/>
        <v>0.04307407407407407</v>
      </c>
      <c r="J33" s="547">
        <v>74</v>
      </c>
      <c r="K33" s="548">
        <v>74</v>
      </c>
      <c r="L33" s="549">
        <v>47</v>
      </c>
    </row>
    <row r="34" spans="1:12" s="166" customFormat="1" ht="55.5" customHeight="1">
      <c r="A34" s="583">
        <v>28</v>
      </c>
      <c r="B34" s="196" t="s">
        <v>600</v>
      </c>
      <c r="C34" s="46" t="s">
        <v>868</v>
      </c>
      <c r="D34" s="211" t="s">
        <v>215</v>
      </c>
      <c r="E34" s="276">
        <v>0.65</v>
      </c>
      <c r="F34" s="542">
        <v>0.4458333333333333</v>
      </c>
      <c r="G34" s="544">
        <v>0.5132291666666667</v>
      </c>
      <c r="H34" s="545">
        <f t="shared" si="0"/>
        <v>0.06739583333333343</v>
      </c>
      <c r="I34" s="546">
        <f t="shared" si="3"/>
        <v>0.043807291666666734</v>
      </c>
      <c r="J34" s="547">
        <v>72</v>
      </c>
      <c r="K34" s="548">
        <v>510</v>
      </c>
      <c r="L34" s="549">
        <v>8</v>
      </c>
    </row>
    <row r="35" spans="1:12" s="166" customFormat="1" ht="55.5" customHeight="1">
      <c r="A35" s="583">
        <v>29</v>
      </c>
      <c r="B35" s="216" t="s">
        <v>595</v>
      </c>
      <c r="C35" s="46" t="s">
        <v>596</v>
      </c>
      <c r="D35" s="211" t="s">
        <v>216</v>
      </c>
      <c r="E35" s="276">
        <v>0.76</v>
      </c>
      <c r="F35" s="542">
        <v>0.4548611111111111</v>
      </c>
      <c r="G35" s="544">
        <v>0.5132754629629629</v>
      </c>
      <c r="H35" s="545">
        <f t="shared" si="0"/>
        <v>0.05841435185185179</v>
      </c>
      <c r="I35" s="546">
        <f t="shared" si="3"/>
        <v>0.044394907407407355</v>
      </c>
      <c r="J35" s="547">
        <v>70</v>
      </c>
      <c r="K35" s="548">
        <v>476</v>
      </c>
      <c r="L35" s="549">
        <v>19</v>
      </c>
    </row>
    <row r="36" spans="1:12" s="166" customFormat="1" ht="55.5" customHeight="1">
      <c r="A36" s="583">
        <v>30</v>
      </c>
      <c r="B36" s="219" t="s">
        <v>1009</v>
      </c>
      <c r="C36" s="46" t="s">
        <v>947</v>
      </c>
      <c r="D36" s="211" t="s">
        <v>218</v>
      </c>
      <c r="E36" s="328">
        <v>0.71</v>
      </c>
      <c r="F36" s="542">
        <v>0.45069444444444445</v>
      </c>
      <c r="G36" s="544">
        <v>0.5134953703703703</v>
      </c>
      <c r="H36" s="545">
        <f t="shared" si="0"/>
        <v>0.06280092592592584</v>
      </c>
      <c r="I36" s="546">
        <f t="shared" si="3"/>
        <v>0.04458865740740735</v>
      </c>
      <c r="J36" s="547">
        <v>68</v>
      </c>
      <c r="K36" s="548">
        <v>239</v>
      </c>
      <c r="L36" s="549">
        <v>37</v>
      </c>
    </row>
    <row r="37" spans="1:12" s="166" customFormat="1" ht="55.5" customHeight="1">
      <c r="A37" s="583">
        <v>31</v>
      </c>
      <c r="B37" s="219" t="s">
        <v>1030</v>
      </c>
      <c r="C37" s="46" t="s">
        <v>1031</v>
      </c>
      <c r="D37" s="211" t="s">
        <v>216</v>
      </c>
      <c r="E37" s="552">
        <v>0.64</v>
      </c>
      <c r="F37" s="542">
        <v>0.4451388888888889</v>
      </c>
      <c r="G37" s="546">
        <v>0.5139351851851852</v>
      </c>
      <c r="H37" s="545">
        <f t="shared" si="0"/>
        <v>0.0687962962962963</v>
      </c>
      <c r="I37" s="546">
        <f t="shared" si="3"/>
        <v>0.044029629629629634</v>
      </c>
      <c r="J37" s="547">
        <v>71</v>
      </c>
      <c r="K37" s="548">
        <v>461</v>
      </c>
      <c r="L37" s="549">
        <v>21</v>
      </c>
    </row>
    <row r="38" spans="1:12" s="166" customFormat="1" ht="55.5" customHeight="1">
      <c r="A38" s="583">
        <v>32</v>
      </c>
      <c r="B38" s="219" t="s">
        <v>670</v>
      </c>
      <c r="C38" s="46" t="s">
        <v>671</v>
      </c>
      <c r="D38" s="211" t="s">
        <v>218</v>
      </c>
      <c r="E38" s="584">
        <v>0.57</v>
      </c>
      <c r="F38" s="542">
        <v>0.4388888888888889</v>
      </c>
      <c r="G38" s="546">
        <v>0.5145486111111112</v>
      </c>
      <c r="H38" s="545">
        <f t="shared" si="0"/>
        <v>0.07565972222222228</v>
      </c>
      <c r="I38" s="546">
        <f t="shared" si="3"/>
        <v>0.0431260416666667</v>
      </c>
      <c r="J38" s="547">
        <v>73</v>
      </c>
      <c r="K38" s="548">
        <v>260</v>
      </c>
      <c r="L38" s="549">
        <v>32</v>
      </c>
    </row>
    <row r="39" spans="1:12" ht="55.5" customHeight="1">
      <c r="A39" s="583">
        <v>33</v>
      </c>
      <c r="B39" s="196" t="s">
        <v>1032</v>
      </c>
      <c r="C39" s="46" t="s">
        <v>1033</v>
      </c>
      <c r="D39" s="197" t="s">
        <v>885</v>
      </c>
      <c r="E39" s="276">
        <v>0.61</v>
      </c>
      <c r="F39" s="542">
        <v>0.44236111111111115</v>
      </c>
      <c r="G39" s="544">
        <v>0.5153125</v>
      </c>
      <c r="H39" s="545">
        <f t="shared" si="0"/>
        <v>0.0729513888888888</v>
      </c>
      <c r="I39" s="546">
        <f t="shared" si="3"/>
        <v>0.04450034722222217</v>
      </c>
      <c r="J39" s="547">
        <v>69</v>
      </c>
      <c r="K39" s="548">
        <v>519</v>
      </c>
      <c r="L39" s="549">
        <v>3</v>
      </c>
    </row>
    <row r="40" spans="1:12" s="166" customFormat="1" ht="55.5" customHeight="1">
      <c r="A40" s="583">
        <v>34</v>
      </c>
      <c r="B40" s="196" t="s">
        <v>1010</v>
      </c>
      <c r="C40" s="46" t="s">
        <v>1011</v>
      </c>
      <c r="D40" s="197" t="s">
        <v>220</v>
      </c>
      <c r="E40" s="276">
        <v>0.64</v>
      </c>
      <c r="F40" s="542">
        <v>0.4451388888888889</v>
      </c>
      <c r="G40" s="544">
        <v>0.51875</v>
      </c>
      <c r="H40" s="545">
        <f t="shared" si="0"/>
        <v>0.07361111111111113</v>
      </c>
      <c r="I40" s="546">
        <f t="shared" si="3"/>
        <v>0.047111111111111124</v>
      </c>
      <c r="J40" s="547">
        <v>67</v>
      </c>
      <c r="K40" s="548">
        <v>504</v>
      </c>
      <c r="L40" s="549">
        <v>11</v>
      </c>
    </row>
    <row r="41" spans="1:12" s="166" customFormat="1" ht="55.5" customHeight="1">
      <c r="A41" s="583">
        <v>35</v>
      </c>
      <c r="B41" s="209" t="s">
        <v>1012</v>
      </c>
      <c r="C41" s="36" t="s">
        <v>696</v>
      </c>
      <c r="D41" s="197" t="s">
        <v>215</v>
      </c>
      <c r="E41" s="276">
        <v>0.71</v>
      </c>
      <c r="F41" s="542">
        <v>0.45069444444444445</v>
      </c>
      <c r="G41" s="544">
        <v>0.519375</v>
      </c>
      <c r="H41" s="545">
        <f t="shared" si="0"/>
        <v>0.06868055555555558</v>
      </c>
      <c r="I41" s="546">
        <f t="shared" si="3"/>
        <v>0.048763194444444456</v>
      </c>
      <c r="J41" s="547">
        <v>66</v>
      </c>
      <c r="K41" s="548">
        <v>275</v>
      </c>
      <c r="L41" s="549">
        <v>30</v>
      </c>
    </row>
    <row r="42" spans="1:12" ht="55.5" customHeight="1" thickBot="1">
      <c r="A42" s="585">
        <v>36</v>
      </c>
      <c r="B42" s="292" t="s">
        <v>634</v>
      </c>
      <c r="C42" s="293" t="s">
        <v>905</v>
      </c>
      <c r="D42" s="380" t="s">
        <v>603</v>
      </c>
      <c r="E42" s="295">
        <v>0.64</v>
      </c>
      <c r="F42" s="563">
        <v>0.4451388888888889</v>
      </c>
      <c r="G42" s="586">
        <v>0.5281828703703704</v>
      </c>
      <c r="H42" s="587">
        <f t="shared" si="0"/>
        <v>0.08304398148148145</v>
      </c>
      <c r="I42" s="588">
        <f t="shared" si="3"/>
        <v>0.05314814814814813</v>
      </c>
      <c r="J42" s="589">
        <v>65</v>
      </c>
      <c r="K42" s="568">
        <v>484</v>
      </c>
      <c r="L42" s="569">
        <v>17</v>
      </c>
    </row>
  </sheetData>
  <mergeCells count="13">
    <mergeCell ref="C5:C6"/>
    <mergeCell ref="E5:E6"/>
    <mergeCell ref="D5:D6"/>
    <mergeCell ref="B2:B3"/>
    <mergeCell ref="A5:A6"/>
    <mergeCell ref="B5:B6"/>
    <mergeCell ref="I5:I6"/>
    <mergeCell ref="C2:H3"/>
    <mergeCell ref="I2:L2"/>
    <mergeCell ref="I3:L3"/>
    <mergeCell ref="I4:L4"/>
    <mergeCell ref="J5:J6"/>
    <mergeCell ref="K5:L5"/>
  </mergeCells>
  <printOptions horizontalCentered="1" verticalCentered="1"/>
  <pageMargins left="0.1968503937007874" right="0" top="0" bottom="0" header="0" footer="0"/>
  <pageSetup fitToHeight="10" orientation="portrait" paperSize="9" scale="4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M61"/>
  <sheetViews>
    <sheetView view="pageBreakPreview" zoomScale="45" zoomScaleNormal="75" zoomScaleSheetLayoutView="45" workbookViewId="0" topLeftCell="A2">
      <selection activeCell="O27" sqref="O27"/>
    </sheetView>
  </sheetViews>
  <sheetFormatPr defaultColWidth="9.00390625" defaultRowHeight="13.5"/>
  <cols>
    <col min="1" max="1" width="11.875" style="1" customWidth="1"/>
    <col min="2" max="2" width="38.25390625" style="1" customWidth="1"/>
    <col min="3" max="3" width="16.875" style="1" customWidth="1"/>
    <col min="4" max="4" width="15.375" style="1" customWidth="1"/>
    <col min="5" max="5" width="14.375" style="1" customWidth="1"/>
    <col min="6" max="6" width="13.875" style="1" customWidth="1"/>
    <col min="7" max="7" width="13.125" style="1" customWidth="1"/>
    <col min="8" max="8" width="14.375" style="1" customWidth="1"/>
    <col min="9" max="9" width="15.125" style="1" customWidth="1"/>
    <col min="10" max="10" width="25.625" style="1" customWidth="1"/>
    <col min="11" max="11" width="15.625" style="1" customWidth="1"/>
    <col min="12" max="12" width="16.875" style="1" customWidth="1"/>
    <col min="13" max="13" width="14.875" style="1" customWidth="1"/>
    <col min="14" max="16384" width="9.00390625" style="1" customWidth="1"/>
  </cols>
  <sheetData>
    <row r="1" ht="7.5" customHeight="1" hidden="1" thickBot="1"/>
    <row r="2" spans="1:13" ht="42.75" customHeight="1" thickTop="1">
      <c r="A2" s="590"/>
      <c r="B2" s="1365" t="s">
        <v>556</v>
      </c>
      <c r="C2" s="1353" t="s">
        <v>1054</v>
      </c>
      <c r="D2" s="1354"/>
      <c r="E2" s="1354"/>
      <c r="F2" s="1354"/>
      <c r="G2" s="1354"/>
      <c r="H2" s="1354"/>
      <c r="I2" s="1354"/>
      <c r="J2" s="1355"/>
      <c r="K2" s="1325" t="s">
        <v>1055</v>
      </c>
      <c r="L2" s="1223"/>
      <c r="M2" s="1223"/>
    </row>
    <row r="3" spans="1:13" s="166" customFormat="1" ht="39.75" customHeight="1" thickBot="1">
      <c r="A3" s="591"/>
      <c r="B3" s="1365"/>
      <c r="C3" s="1356"/>
      <c r="D3" s="1357"/>
      <c r="E3" s="1357"/>
      <c r="F3" s="1357"/>
      <c r="G3" s="1357"/>
      <c r="H3" s="1357"/>
      <c r="I3" s="1357"/>
      <c r="J3" s="1358"/>
      <c r="K3" s="1374" t="s">
        <v>1040</v>
      </c>
      <c r="L3" s="1375"/>
      <c r="M3" s="1375"/>
    </row>
    <row r="4" spans="1:13" s="166" customFormat="1" ht="45" customHeight="1" thickBot="1" thickTop="1">
      <c r="A4" s="592"/>
      <c r="B4" s="592"/>
      <c r="C4" s="1234" t="s">
        <v>1041</v>
      </c>
      <c r="D4" s="1234"/>
      <c r="E4" s="1234"/>
      <c r="F4" s="1234"/>
      <c r="G4" s="1234"/>
      <c r="H4" s="1234"/>
      <c r="I4" s="1234"/>
      <c r="J4" s="1234"/>
      <c r="K4" s="1352" t="s">
        <v>1042</v>
      </c>
      <c r="L4" s="1352"/>
      <c r="M4" s="1352"/>
    </row>
    <row r="5" spans="1:13" s="166" customFormat="1" ht="30" customHeight="1" thickTop="1">
      <c r="A5" s="593" t="s">
        <v>485</v>
      </c>
      <c r="B5" s="1350" t="s">
        <v>492</v>
      </c>
      <c r="C5" s="1350" t="s">
        <v>493</v>
      </c>
      <c r="D5" s="1350" t="s">
        <v>562</v>
      </c>
      <c r="E5" s="1351" t="s">
        <v>563</v>
      </c>
      <c r="F5" s="1359" t="s">
        <v>466</v>
      </c>
      <c r="G5" s="1361" t="s">
        <v>1043</v>
      </c>
      <c r="H5" s="1362"/>
      <c r="I5" s="1363"/>
      <c r="J5" s="1373" t="s">
        <v>1044</v>
      </c>
      <c r="K5" s="1371" t="s">
        <v>207</v>
      </c>
      <c r="L5" s="1359" t="s">
        <v>1045</v>
      </c>
      <c r="M5" s="1364"/>
    </row>
    <row r="6" spans="1:13" s="166" customFormat="1" ht="28.5" customHeight="1" thickBot="1">
      <c r="A6" s="594" t="s">
        <v>468</v>
      </c>
      <c r="B6" s="1205"/>
      <c r="C6" s="1205"/>
      <c r="D6" s="1205"/>
      <c r="E6" s="1207"/>
      <c r="F6" s="1360"/>
      <c r="G6" s="595" t="s">
        <v>488</v>
      </c>
      <c r="H6" s="595" t="s">
        <v>489</v>
      </c>
      <c r="I6" s="176" t="s">
        <v>490</v>
      </c>
      <c r="J6" s="1289"/>
      <c r="K6" s="1372"/>
      <c r="L6" s="596" t="s">
        <v>207</v>
      </c>
      <c r="M6" s="480" t="s">
        <v>468</v>
      </c>
    </row>
    <row r="7" spans="1:13" s="166" customFormat="1" ht="33" customHeight="1">
      <c r="A7" s="597">
        <v>1</v>
      </c>
      <c r="B7" s="258" t="s">
        <v>572</v>
      </c>
      <c r="C7" s="114" t="s">
        <v>573</v>
      </c>
      <c r="D7" s="532" t="s">
        <v>215</v>
      </c>
      <c r="E7" s="376">
        <v>0.76</v>
      </c>
      <c r="F7" s="598">
        <v>2</v>
      </c>
      <c r="G7" s="599">
        <v>2</v>
      </c>
      <c r="H7" s="599">
        <v>34</v>
      </c>
      <c r="I7" s="600">
        <v>18</v>
      </c>
      <c r="J7" s="601">
        <f aca="true" t="shared" si="0" ref="J7:J49">(G7*3600+H7*60+I7)*E7</f>
        <v>7036.08</v>
      </c>
      <c r="K7" s="599">
        <v>100</v>
      </c>
      <c r="L7" s="602">
        <v>573</v>
      </c>
      <c r="M7" s="603">
        <v>12</v>
      </c>
    </row>
    <row r="8" spans="1:13" s="166" customFormat="1" ht="33" customHeight="1">
      <c r="A8" s="604">
        <v>2</v>
      </c>
      <c r="B8" s="196" t="s">
        <v>607</v>
      </c>
      <c r="C8" s="46" t="s">
        <v>770</v>
      </c>
      <c r="D8" s="554" t="s">
        <v>771</v>
      </c>
      <c r="E8" s="276">
        <v>0.79</v>
      </c>
      <c r="F8" s="605">
        <v>1</v>
      </c>
      <c r="G8" s="610">
        <v>2</v>
      </c>
      <c r="H8" s="610">
        <v>32</v>
      </c>
      <c r="I8" s="611">
        <v>4</v>
      </c>
      <c r="J8" s="612">
        <f t="shared" si="0"/>
        <v>7207.96</v>
      </c>
      <c r="K8" s="610">
        <v>99</v>
      </c>
      <c r="L8" s="613">
        <v>615</v>
      </c>
      <c r="M8" s="614">
        <v>2</v>
      </c>
    </row>
    <row r="9" spans="1:13" s="166" customFormat="1" ht="33" customHeight="1">
      <c r="A9" s="604">
        <v>3</v>
      </c>
      <c r="B9" s="196" t="s">
        <v>208</v>
      </c>
      <c r="C9" s="46" t="s">
        <v>575</v>
      </c>
      <c r="D9" s="197" t="s">
        <v>215</v>
      </c>
      <c r="E9" s="276">
        <v>0.75</v>
      </c>
      <c r="F9" s="605">
        <v>4</v>
      </c>
      <c r="G9" s="610">
        <v>2</v>
      </c>
      <c r="H9" s="610">
        <v>42</v>
      </c>
      <c r="I9" s="611">
        <v>46</v>
      </c>
      <c r="J9" s="612">
        <f t="shared" si="0"/>
        <v>7324.5</v>
      </c>
      <c r="K9" s="610">
        <v>98</v>
      </c>
      <c r="L9" s="613">
        <v>619</v>
      </c>
      <c r="M9" s="614">
        <v>1</v>
      </c>
    </row>
    <row r="10" spans="1:13" s="166" customFormat="1" ht="33" customHeight="1">
      <c r="A10" s="604">
        <v>4</v>
      </c>
      <c r="B10" s="196" t="s">
        <v>595</v>
      </c>
      <c r="C10" s="46" t="s">
        <v>596</v>
      </c>
      <c r="D10" s="197" t="s">
        <v>216</v>
      </c>
      <c r="E10" s="276">
        <v>0.76</v>
      </c>
      <c r="F10" s="605">
        <v>3</v>
      </c>
      <c r="G10" s="610">
        <v>2</v>
      </c>
      <c r="H10" s="610">
        <v>40</v>
      </c>
      <c r="I10" s="611">
        <v>45</v>
      </c>
      <c r="J10" s="612">
        <f t="shared" si="0"/>
        <v>7330.2</v>
      </c>
      <c r="K10" s="610">
        <v>97</v>
      </c>
      <c r="L10" s="613">
        <v>573</v>
      </c>
      <c r="M10" s="614">
        <v>13</v>
      </c>
    </row>
    <row r="11" spans="1:13" s="166" customFormat="1" ht="33" customHeight="1">
      <c r="A11" s="604">
        <v>5</v>
      </c>
      <c r="B11" s="219" t="s">
        <v>1056</v>
      </c>
      <c r="C11" s="46" t="s">
        <v>1014</v>
      </c>
      <c r="D11" s="211" t="s">
        <v>645</v>
      </c>
      <c r="E11" s="276">
        <v>0.73</v>
      </c>
      <c r="F11" s="605">
        <v>7</v>
      </c>
      <c r="G11" s="611">
        <v>2</v>
      </c>
      <c r="H11" s="610">
        <v>50</v>
      </c>
      <c r="I11" s="611">
        <v>10</v>
      </c>
      <c r="J11" s="612">
        <f t="shared" si="0"/>
        <v>7453.3</v>
      </c>
      <c r="K11" s="610">
        <v>96</v>
      </c>
      <c r="L11" s="613">
        <v>591</v>
      </c>
      <c r="M11" s="614">
        <v>5</v>
      </c>
    </row>
    <row r="12" spans="1:13" s="166" customFormat="1" ht="33" customHeight="1">
      <c r="A12" s="604">
        <v>6</v>
      </c>
      <c r="B12" s="218" t="s">
        <v>1057</v>
      </c>
      <c r="C12" s="36" t="s">
        <v>1058</v>
      </c>
      <c r="D12" s="211" t="s">
        <v>645</v>
      </c>
      <c r="E12" s="276">
        <v>0.71</v>
      </c>
      <c r="F12" s="615">
        <v>9</v>
      </c>
      <c r="G12" s="616">
        <v>2</v>
      </c>
      <c r="H12" s="617">
        <v>57</v>
      </c>
      <c r="I12" s="616">
        <v>39</v>
      </c>
      <c r="J12" s="612">
        <f t="shared" si="0"/>
        <v>7567.889999999999</v>
      </c>
      <c r="K12" s="617">
        <v>95</v>
      </c>
      <c r="L12" s="618">
        <v>95</v>
      </c>
      <c r="M12" s="614">
        <v>48</v>
      </c>
    </row>
    <row r="13" spans="1:13" ht="33" customHeight="1">
      <c r="A13" s="604">
        <v>7</v>
      </c>
      <c r="B13" s="196" t="s">
        <v>669</v>
      </c>
      <c r="C13" s="46" t="s">
        <v>951</v>
      </c>
      <c r="D13" s="197" t="s">
        <v>216</v>
      </c>
      <c r="E13" s="328">
        <v>0.613</v>
      </c>
      <c r="F13" s="605">
        <v>27</v>
      </c>
      <c r="G13" s="610">
        <v>3</v>
      </c>
      <c r="H13" s="610">
        <v>27</v>
      </c>
      <c r="I13" s="611">
        <v>3</v>
      </c>
      <c r="J13" s="612">
        <f t="shared" si="0"/>
        <v>7615.299</v>
      </c>
      <c r="K13" s="610">
        <v>94</v>
      </c>
      <c r="L13" s="613">
        <v>369</v>
      </c>
      <c r="M13" s="614">
        <v>29</v>
      </c>
    </row>
    <row r="14" spans="1:13" s="166" customFormat="1" ht="33" customHeight="1">
      <c r="A14" s="604">
        <v>8</v>
      </c>
      <c r="B14" s="196" t="s">
        <v>789</v>
      </c>
      <c r="C14" s="46" t="s">
        <v>790</v>
      </c>
      <c r="D14" s="197" t="s">
        <v>216</v>
      </c>
      <c r="E14" s="276">
        <v>0.71</v>
      </c>
      <c r="F14" s="605">
        <v>10</v>
      </c>
      <c r="G14" s="610">
        <v>2</v>
      </c>
      <c r="H14" s="610">
        <v>58</v>
      </c>
      <c r="I14" s="611">
        <v>56</v>
      </c>
      <c r="J14" s="612">
        <f t="shared" si="0"/>
        <v>7622.5599999999995</v>
      </c>
      <c r="K14" s="610">
        <v>93</v>
      </c>
      <c r="L14" s="613">
        <v>417</v>
      </c>
      <c r="M14" s="614">
        <v>27</v>
      </c>
    </row>
    <row r="15" spans="1:13" ht="33" customHeight="1">
      <c r="A15" s="604">
        <v>9</v>
      </c>
      <c r="B15" s="196" t="s">
        <v>1007</v>
      </c>
      <c r="C15" s="46" t="s">
        <v>648</v>
      </c>
      <c r="D15" s="211" t="s">
        <v>1008</v>
      </c>
      <c r="E15" s="276">
        <v>0.61</v>
      </c>
      <c r="F15" s="605">
        <v>29</v>
      </c>
      <c r="G15" s="610">
        <v>3</v>
      </c>
      <c r="H15" s="610">
        <v>31</v>
      </c>
      <c r="I15" s="611">
        <v>13</v>
      </c>
      <c r="J15" s="612">
        <f t="shared" si="0"/>
        <v>7730.53</v>
      </c>
      <c r="K15" s="610">
        <v>92</v>
      </c>
      <c r="L15" s="613">
        <v>611</v>
      </c>
      <c r="M15" s="614">
        <v>3</v>
      </c>
    </row>
    <row r="16" spans="1:13" s="166" customFormat="1" ht="33" customHeight="1">
      <c r="A16" s="604">
        <v>10</v>
      </c>
      <c r="B16" s="196" t="s">
        <v>1013</v>
      </c>
      <c r="C16" s="46" t="s">
        <v>1014</v>
      </c>
      <c r="D16" s="197" t="s">
        <v>1008</v>
      </c>
      <c r="E16" s="276">
        <v>0.7</v>
      </c>
      <c r="F16" s="605">
        <v>14</v>
      </c>
      <c r="G16" s="610">
        <v>3</v>
      </c>
      <c r="H16" s="610">
        <v>4</v>
      </c>
      <c r="I16" s="611">
        <v>12</v>
      </c>
      <c r="J16" s="612">
        <f t="shared" si="0"/>
        <v>7736.4</v>
      </c>
      <c r="K16" s="610">
        <v>91</v>
      </c>
      <c r="L16" s="613">
        <v>531</v>
      </c>
      <c r="M16" s="614">
        <v>18</v>
      </c>
    </row>
    <row r="17" spans="1:13" s="166" customFormat="1" ht="33" customHeight="1">
      <c r="A17" s="604">
        <v>11</v>
      </c>
      <c r="B17" s="209" t="s">
        <v>862</v>
      </c>
      <c r="C17" s="36" t="s">
        <v>863</v>
      </c>
      <c r="D17" s="197" t="s">
        <v>864</v>
      </c>
      <c r="E17" s="276">
        <v>0.78</v>
      </c>
      <c r="F17" s="615">
        <v>5</v>
      </c>
      <c r="G17" s="617">
        <v>2</v>
      </c>
      <c r="H17" s="617">
        <v>46</v>
      </c>
      <c r="I17" s="616">
        <v>49</v>
      </c>
      <c r="J17" s="612">
        <f t="shared" si="0"/>
        <v>7807.02</v>
      </c>
      <c r="K17" s="617">
        <v>90</v>
      </c>
      <c r="L17" s="615" t="s">
        <v>802</v>
      </c>
      <c r="M17" s="614" t="s">
        <v>802</v>
      </c>
    </row>
    <row r="18" spans="1:13" s="166" customFormat="1" ht="33" customHeight="1">
      <c r="A18" s="604">
        <v>12</v>
      </c>
      <c r="B18" s="209" t="s">
        <v>1059</v>
      </c>
      <c r="C18" s="36" t="s">
        <v>1060</v>
      </c>
      <c r="D18" s="197" t="s">
        <v>992</v>
      </c>
      <c r="E18" s="276">
        <v>0.65</v>
      </c>
      <c r="F18" s="615">
        <v>22</v>
      </c>
      <c r="G18" s="617">
        <v>3</v>
      </c>
      <c r="H18" s="617">
        <v>21</v>
      </c>
      <c r="I18" s="616">
        <v>36</v>
      </c>
      <c r="J18" s="612">
        <f t="shared" si="0"/>
        <v>7862.400000000001</v>
      </c>
      <c r="K18" s="619">
        <v>89</v>
      </c>
      <c r="L18" s="615" t="s">
        <v>802</v>
      </c>
      <c r="M18" s="614" t="s">
        <v>802</v>
      </c>
    </row>
    <row r="19" spans="1:13" ht="33" customHeight="1">
      <c r="A19" s="604">
        <v>13</v>
      </c>
      <c r="B19" s="209" t="s">
        <v>1061</v>
      </c>
      <c r="C19" s="36" t="s">
        <v>1062</v>
      </c>
      <c r="D19" s="197" t="s">
        <v>752</v>
      </c>
      <c r="E19" s="276">
        <v>0.69</v>
      </c>
      <c r="F19" s="615">
        <v>18</v>
      </c>
      <c r="G19" s="617">
        <v>3</v>
      </c>
      <c r="H19" s="617">
        <v>11</v>
      </c>
      <c r="I19" s="616">
        <v>28</v>
      </c>
      <c r="J19" s="612">
        <f t="shared" si="0"/>
        <v>7926.719999999999</v>
      </c>
      <c r="K19" s="617">
        <v>88</v>
      </c>
      <c r="L19" s="618">
        <v>88</v>
      </c>
      <c r="M19" s="614">
        <v>49</v>
      </c>
    </row>
    <row r="20" spans="1:13" ht="33" customHeight="1">
      <c r="A20" s="604">
        <v>14</v>
      </c>
      <c r="B20" s="219" t="s">
        <v>756</v>
      </c>
      <c r="C20" s="36" t="s">
        <v>757</v>
      </c>
      <c r="D20" s="211" t="s">
        <v>216</v>
      </c>
      <c r="E20" s="212">
        <v>0.64</v>
      </c>
      <c r="F20" s="605">
        <v>28</v>
      </c>
      <c r="G20" s="611">
        <v>3</v>
      </c>
      <c r="H20" s="610">
        <v>27</v>
      </c>
      <c r="I20" s="611">
        <v>58</v>
      </c>
      <c r="J20" s="612">
        <f t="shared" si="0"/>
        <v>7985.92</v>
      </c>
      <c r="K20" s="610">
        <v>87</v>
      </c>
      <c r="L20" s="613">
        <v>263</v>
      </c>
      <c r="M20" s="614">
        <v>36</v>
      </c>
    </row>
    <row r="21" spans="1:13" s="166" customFormat="1" ht="33" customHeight="1">
      <c r="A21" s="604">
        <v>15</v>
      </c>
      <c r="B21" s="196" t="s">
        <v>1015</v>
      </c>
      <c r="C21" s="46" t="s">
        <v>1016</v>
      </c>
      <c r="D21" s="554" t="s">
        <v>645</v>
      </c>
      <c r="E21" s="276">
        <v>0.78</v>
      </c>
      <c r="F21" s="605">
        <v>8</v>
      </c>
      <c r="G21" s="610">
        <v>2</v>
      </c>
      <c r="H21" s="610">
        <v>51</v>
      </c>
      <c r="I21" s="611">
        <v>14</v>
      </c>
      <c r="J21" s="612">
        <f t="shared" si="0"/>
        <v>8013.72</v>
      </c>
      <c r="K21" s="610">
        <v>86</v>
      </c>
      <c r="L21" s="613">
        <v>335</v>
      </c>
      <c r="M21" s="614">
        <v>31</v>
      </c>
    </row>
    <row r="22" spans="1:13" s="166" customFormat="1" ht="33" customHeight="1">
      <c r="A22" s="604">
        <v>16</v>
      </c>
      <c r="B22" s="219" t="s">
        <v>911</v>
      </c>
      <c r="C22" s="46" t="s">
        <v>912</v>
      </c>
      <c r="D22" s="197" t="s">
        <v>215</v>
      </c>
      <c r="E22" s="276">
        <v>0.72</v>
      </c>
      <c r="F22" s="605">
        <v>16</v>
      </c>
      <c r="G22" s="610">
        <v>3</v>
      </c>
      <c r="H22" s="610">
        <v>6</v>
      </c>
      <c r="I22" s="611">
        <v>55</v>
      </c>
      <c r="J22" s="612">
        <f t="shared" si="0"/>
        <v>8074.799999999999</v>
      </c>
      <c r="K22" s="610">
        <v>85</v>
      </c>
      <c r="L22" s="613">
        <v>573</v>
      </c>
      <c r="M22" s="614">
        <v>14</v>
      </c>
    </row>
    <row r="23" spans="1:13" ht="33" customHeight="1">
      <c r="A23" s="604">
        <v>17</v>
      </c>
      <c r="B23" s="218" t="s">
        <v>869</v>
      </c>
      <c r="C23" s="47" t="s">
        <v>870</v>
      </c>
      <c r="D23" s="197" t="s">
        <v>215</v>
      </c>
      <c r="E23" s="276">
        <v>0.74</v>
      </c>
      <c r="F23" s="605">
        <v>13</v>
      </c>
      <c r="G23" s="610">
        <v>3</v>
      </c>
      <c r="H23" s="610">
        <v>2</v>
      </c>
      <c r="I23" s="611">
        <v>39</v>
      </c>
      <c r="J23" s="612">
        <f t="shared" si="0"/>
        <v>8109.66</v>
      </c>
      <c r="K23" s="610">
        <v>84</v>
      </c>
      <c r="L23" s="613">
        <v>534</v>
      </c>
      <c r="M23" s="614">
        <v>17</v>
      </c>
    </row>
    <row r="24" spans="1:13" s="166" customFormat="1" ht="33" customHeight="1">
      <c r="A24" s="604">
        <v>18</v>
      </c>
      <c r="B24" s="219" t="s">
        <v>608</v>
      </c>
      <c r="C24" s="46" t="s">
        <v>609</v>
      </c>
      <c r="D24" s="211" t="s">
        <v>603</v>
      </c>
      <c r="E24" s="276">
        <v>0.71</v>
      </c>
      <c r="F24" s="605">
        <v>19</v>
      </c>
      <c r="G24" s="610">
        <v>3</v>
      </c>
      <c r="H24" s="610">
        <v>11</v>
      </c>
      <c r="I24" s="611">
        <v>34</v>
      </c>
      <c r="J24" s="612">
        <f t="shared" si="0"/>
        <v>8160.74</v>
      </c>
      <c r="K24" s="610">
        <v>83</v>
      </c>
      <c r="L24" s="613">
        <v>575</v>
      </c>
      <c r="M24" s="614">
        <v>11</v>
      </c>
    </row>
    <row r="25" spans="1:13" s="166" customFormat="1" ht="33" customHeight="1">
      <c r="A25" s="604">
        <v>19</v>
      </c>
      <c r="B25" s="196" t="s">
        <v>631</v>
      </c>
      <c r="C25" s="46" t="s">
        <v>728</v>
      </c>
      <c r="D25" s="197" t="s">
        <v>603</v>
      </c>
      <c r="E25" s="328">
        <v>0.67</v>
      </c>
      <c r="F25" s="605">
        <v>24</v>
      </c>
      <c r="G25" s="610">
        <v>3</v>
      </c>
      <c r="H25" s="610">
        <v>23</v>
      </c>
      <c r="I25" s="611">
        <v>8</v>
      </c>
      <c r="J25" s="612">
        <f t="shared" si="0"/>
        <v>8165.96</v>
      </c>
      <c r="K25" s="610">
        <v>82</v>
      </c>
      <c r="L25" s="613">
        <v>595</v>
      </c>
      <c r="M25" s="614">
        <v>4</v>
      </c>
    </row>
    <row r="26" spans="1:13" s="166" customFormat="1" ht="36.75" customHeight="1">
      <c r="A26" s="604">
        <v>20</v>
      </c>
      <c r="B26" s="196" t="s">
        <v>1063</v>
      </c>
      <c r="C26" s="46" t="s">
        <v>746</v>
      </c>
      <c r="D26" s="197" t="s">
        <v>215</v>
      </c>
      <c r="E26" s="328">
        <v>0.63</v>
      </c>
      <c r="F26" s="615">
        <v>33</v>
      </c>
      <c r="G26" s="617">
        <v>3</v>
      </c>
      <c r="H26" s="617">
        <v>36</v>
      </c>
      <c r="I26" s="616">
        <v>17</v>
      </c>
      <c r="J26" s="612">
        <f t="shared" si="0"/>
        <v>8175.51</v>
      </c>
      <c r="K26" s="617">
        <v>81</v>
      </c>
      <c r="L26" s="615" t="s">
        <v>723</v>
      </c>
      <c r="M26" s="614" t="s">
        <v>723</v>
      </c>
    </row>
    <row r="27" spans="1:13" s="166" customFormat="1" ht="33" customHeight="1">
      <c r="A27" s="604">
        <v>21</v>
      </c>
      <c r="B27" s="196" t="s">
        <v>795</v>
      </c>
      <c r="C27" s="46" t="s">
        <v>796</v>
      </c>
      <c r="D27" s="197" t="s">
        <v>218</v>
      </c>
      <c r="E27" s="276">
        <v>0.7</v>
      </c>
      <c r="F27" s="605">
        <v>20</v>
      </c>
      <c r="G27" s="610">
        <v>3</v>
      </c>
      <c r="H27" s="610">
        <v>14</v>
      </c>
      <c r="I27" s="611">
        <v>47</v>
      </c>
      <c r="J27" s="612">
        <f t="shared" si="0"/>
        <v>8180.9</v>
      </c>
      <c r="K27" s="610">
        <v>80</v>
      </c>
      <c r="L27" s="613">
        <v>344</v>
      </c>
      <c r="M27" s="614">
        <v>30</v>
      </c>
    </row>
    <row r="28" spans="1:13" ht="33" customHeight="1">
      <c r="A28" s="604">
        <v>22</v>
      </c>
      <c r="B28" s="620" t="s">
        <v>1064</v>
      </c>
      <c r="C28" s="36" t="s">
        <v>1065</v>
      </c>
      <c r="D28" s="559" t="s">
        <v>666</v>
      </c>
      <c r="E28" s="621">
        <v>0.75</v>
      </c>
      <c r="F28" s="615">
        <v>12</v>
      </c>
      <c r="G28" s="617">
        <v>3</v>
      </c>
      <c r="H28" s="617">
        <v>2</v>
      </c>
      <c r="I28" s="616">
        <v>21</v>
      </c>
      <c r="J28" s="612">
        <f t="shared" si="0"/>
        <v>8205.75</v>
      </c>
      <c r="K28" s="617">
        <v>79</v>
      </c>
      <c r="L28" s="615" t="s">
        <v>799</v>
      </c>
      <c r="M28" s="614" t="s">
        <v>799</v>
      </c>
    </row>
    <row r="29" spans="1:13" s="166" customFormat="1" ht="33" customHeight="1">
      <c r="A29" s="604">
        <v>23</v>
      </c>
      <c r="B29" s="219" t="s">
        <v>1026</v>
      </c>
      <c r="C29" s="46" t="s">
        <v>1027</v>
      </c>
      <c r="D29" s="211" t="s">
        <v>666</v>
      </c>
      <c r="E29" s="276">
        <v>0.76</v>
      </c>
      <c r="F29" s="605">
        <v>11</v>
      </c>
      <c r="G29" s="610">
        <v>3</v>
      </c>
      <c r="H29" s="610">
        <v>0</v>
      </c>
      <c r="I29" s="611">
        <v>4</v>
      </c>
      <c r="J29" s="612">
        <f t="shared" si="0"/>
        <v>8211.04</v>
      </c>
      <c r="K29" s="610">
        <v>78</v>
      </c>
      <c r="L29" s="613">
        <v>577</v>
      </c>
      <c r="M29" s="614">
        <v>10</v>
      </c>
    </row>
    <row r="30" spans="1:13" ht="33" customHeight="1">
      <c r="A30" s="604">
        <v>24</v>
      </c>
      <c r="B30" s="219" t="s">
        <v>664</v>
      </c>
      <c r="C30" s="46" t="s">
        <v>665</v>
      </c>
      <c r="D30" s="211" t="s">
        <v>666</v>
      </c>
      <c r="E30" s="276">
        <v>0.64</v>
      </c>
      <c r="F30" s="605">
        <v>30</v>
      </c>
      <c r="G30" s="610">
        <v>3</v>
      </c>
      <c r="H30" s="610">
        <v>33</v>
      </c>
      <c r="I30" s="611">
        <v>50</v>
      </c>
      <c r="J30" s="612">
        <f t="shared" si="0"/>
        <v>8211.2</v>
      </c>
      <c r="K30" s="610">
        <v>77</v>
      </c>
      <c r="L30" s="613">
        <v>151</v>
      </c>
      <c r="M30" s="614">
        <v>46</v>
      </c>
    </row>
    <row r="31" spans="1:13" ht="33" customHeight="1">
      <c r="A31" s="604">
        <v>25</v>
      </c>
      <c r="B31" s="209" t="s">
        <v>1066</v>
      </c>
      <c r="C31" s="36" t="s">
        <v>1067</v>
      </c>
      <c r="D31" s="197" t="s">
        <v>215</v>
      </c>
      <c r="E31" s="276">
        <v>0.58</v>
      </c>
      <c r="F31" s="605">
        <v>39</v>
      </c>
      <c r="G31" s="610">
        <v>3</v>
      </c>
      <c r="H31" s="610">
        <v>57</v>
      </c>
      <c r="I31" s="611">
        <v>23</v>
      </c>
      <c r="J31" s="612">
        <f t="shared" si="0"/>
        <v>8260.939999999999</v>
      </c>
      <c r="K31" s="610">
        <v>76</v>
      </c>
      <c r="L31" s="622">
        <v>330</v>
      </c>
      <c r="M31" s="614">
        <v>33</v>
      </c>
    </row>
    <row r="32" spans="1:13" s="166" customFormat="1" ht="33" customHeight="1">
      <c r="A32" s="604">
        <v>26</v>
      </c>
      <c r="B32" s="196" t="s">
        <v>586</v>
      </c>
      <c r="C32" s="46" t="s">
        <v>650</v>
      </c>
      <c r="D32" s="197" t="s">
        <v>217</v>
      </c>
      <c r="E32" s="328">
        <v>0.63</v>
      </c>
      <c r="F32" s="605">
        <v>34</v>
      </c>
      <c r="G32" s="610">
        <v>3</v>
      </c>
      <c r="H32" s="610">
        <v>38</v>
      </c>
      <c r="I32" s="611">
        <v>39</v>
      </c>
      <c r="J32" s="612">
        <f t="shared" si="0"/>
        <v>8264.97</v>
      </c>
      <c r="K32" s="610">
        <v>75</v>
      </c>
      <c r="L32" s="613">
        <v>483</v>
      </c>
      <c r="M32" s="614">
        <v>23</v>
      </c>
    </row>
    <row r="33" spans="1:13" s="166" customFormat="1" ht="33" customHeight="1">
      <c r="A33" s="604">
        <v>27</v>
      </c>
      <c r="B33" s="209" t="s">
        <v>1068</v>
      </c>
      <c r="C33" s="46" t="s">
        <v>1069</v>
      </c>
      <c r="D33" s="197" t="s">
        <v>215</v>
      </c>
      <c r="E33" s="276">
        <v>0.82</v>
      </c>
      <c r="F33" s="615">
        <v>6</v>
      </c>
      <c r="G33" s="617">
        <v>2</v>
      </c>
      <c r="H33" s="617">
        <v>48</v>
      </c>
      <c r="I33" s="616">
        <v>6</v>
      </c>
      <c r="J33" s="612">
        <f t="shared" si="0"/>
        <v>8270.519999999999</v>
      </c>
      <c r="K33" s="617">
        <v>74</v>
      </c>
      <c r="L33" s="615" t="s">
        <v>723</v>
      </c>
      <c r="M33" s="614" t="s">
        <v>723</v>
      </c>
    </row>
    <row r="34" spans="1:13" ht="33" customHeight="1">
      <c r="A34" s="604">
        <v>28</v>
      </c>
      <c r="B34" s="196" t="s">
        <v>738</v>
      </c>
      <c r="C34" s="46" t="s">
        <v>633</v>
      </c>
      <c r="D34" s="211" t="s">
        <v>218</v>
      </c>
      <c r="E34" s="276">
        <v>0.67</v>
      </c>
      <c r="F34" s="605">
        <v>26</v>
      </c>
      <c r="G34" s="610">
        <v>3</v>
      </c>
      <c r="H34" s="610">
        <v>26</v>
      </c>
      <c r="I34" s="611">
        <v>11</v>
      </c>
      <c r="J34" s="612">
        <f t="shared" si="0"/>
        <v>8288.57</v>
      </c>
      <c r="K34" s="610">
        <v>73</v>
      </c>
      <c r="L34" s="613">
        <v>580</v>
      </c>
      <c r="M34" s="614">
        <v>8</v>
      </c>
    </row>
    <row r="35" spans="1:13" s="166" customFormat="1" ht="33" customHeight="1">
      <c r="A35" s="604">
        <v>29</v>
      </c>
      <c r="B35" s="216" t="s">
        <v>997</v>
      </c>
      <c r="C35" s="46" t="s">
        <v>998</v>
      </c>
      <c r="D35" s="211" t="s">
        <v>215</v>
      </c>
      <c r="E35" s="276">
        <v>0.71</v>
      </c>
      <c r="F35" s="605">
        <v>21</v>
      </c>
      <c r="G35" s="610">
        <v>3</v>
      </c>
      <c r="H35" s="610">
        <v>15</v>
      </c>
      <c r="I35" s="611">
        <v>8</v>
      </c>
      <c r="J35" s="612">
        <f t="shared" si="0"/>
        <v>8312.68</v>
      </c>
      <c r="K35" s="610">
        <v>72</v>
      </c>
      <c r="L35" s="613">
        <v>481</v>
      </c>
      <c r="M35" s="614">
        <v>25</v>
      </c>
    </row>
    <row r="36" spans="1:13" s="166" customFormat="1" ht="33" customHeight="1">
      <c r="A36" s="604">
        <v>30</v>
      </c>
      <c r="B36" s="219" t="s">
        <v>776</v>
      </c>
      <c r="C36" s="46" t="s">
        <v>585</v>
      </c>
      <c r="D36" s="211" t="s">
        <v>603</v>
      </c>
      <c r="E36" s="276">
        <v>0.75</v>
      </c>
      <c r="F36" s="605">
        <v>15</v>
      </c>
      <c r="G36" s="610">
        <v>3</v>
      </c>
      <c r="H36" s="610">
        <v>5</v>
      </c>
      <c r="I36" s="611">
        <v>13</v>
      </c>
      <c r="J36" s="612">
        <f t="shared" si="0"/>
        <v>8334.75</v>
      </c>
      <c r="K36" s="610">
        <v>71</v>
      </c>
      <c r="L36" s="613">
        <v>228</v>
      </c>
      <c r="M36" s="614">
        <v>39</v>
      </c>
    </row>
    <row r="37" spans="1:13" s="166" customFormat="1" ht="33" customHeight="1">
      <c r="A37" s="604">
        <v>31</v>
      </c>
      <c r="B37" s="219" t="s">
        <v>600</v>
      </c>
      <c r="C37" s="46" t="s">
        <v>868</v>
      </c>
      <c r="D37" s="211" t="s">
        <v>215</v>
      </c>
      <c r="E37" s="276">
        <v>0.65</v>
      </c>
      <c r="F37" s="605">
        <v>31</v>
      </c>
      <c r="G37" s="611">
        <v>3</v>
      </c>
      <c r="H37" s="610">
        <v>35</v>
      </c>
      <c r="I37" s="611">
        <v>6</v>
      </c>
      <c r="J37" s="612">
        <f t="shared" si="0"/>
        <v>8388.9</v>
      </c>
      <c r="K37" s="610">
        <v>70</v>
      </c>
      <c r="L37" s="613">
        <v>580</v>
      </c>
      <c r="M37" s="614">
        <v>9</v>
      </c>
    </row>
    <row r="38" spans="1:13" s="166" customFormat="1" ht="33" customHeight="1">
      <c r="A38" s="604">
        <v>32</v>
      </c>
      <c r="B38" s="219" t="s">
        <v>730</v>
      </c>
      <c r="C38" s="46" t="s">
        <v>731</v>
      </c>
      <c r="D38" s="211" t="s">
        <v>215</v>
      </c>
      <c r="E38" s="276">
        <v>0.65</v>
      </c>
      <c r="F38" s="605">
        <v>32</v>
      </c>
      <c r="G38" s="611">
        <v>3</v>
      </c>
      <c r="H38" s="610">
        <v>35</v>
      </c>
      <c r="I38" s="611">
        <v>15</v>
      </c>
      <c r="J38" s="612">
        <f t="shared" si="0"/>
        <v>8394.75</v>
      </c>
      <c r="K38" s="610">
        <v>69</v>
      </c>
      <c r="L38" s="613">
        <v>582</v>
      </c>
      <c r="M38" s="614">
        <v>6</v>
      </c>
    </row>
    <row r="39" spans="1:13" s="166" customFormat="1" ht="33" customHeight="1">
      <c r="A39" s="604">
        <v>33</v>
      </c>
      <c r="B39" s="219" t="s">
        <v>587</v>
      </c>
      <c r="C39" s="46" t="s">
        <v>588</v>
      </c>
      <c r="D39" s="211" t="s">
        <v>215</v>
      </c>
      <c r="E39" s="328">
        <v>0.69</v>
      </c>
      <c r="F39" s="605">
        <v>25</v>
      </c>
      <c r="G39" s="610">
        <v>3</v>
      </c>
      <c r="H39" s="610">
        <v>23</v>
      </c>
      <c r="I39" s="611">
        <v>39</v>
      </c>
      <c r="J39" s="612">
        <f t="shared" si="0"/>
        <v>8431.109999999999</v>
      </c>
      <c r="K39" s="610">
        <v>68</v>
      </c>
      <c r="L39" s="613">
        <v>435</v>
      </c>
      <c r="M39" s="614">
        <v>26</v>
      </c>
    </row>
    <row r="40" spans="1:13" s="166" customFormat="1" ht="33" customHeight="1">
      <c r="A40" s="604">
        <v>34</v>
      </c>
      <c r="B40" s="196" t="s">
        <v>1070</v>
      </c>
      <c r="C40" s="46" t="s">
        <v>650</v>
      </c>
      <c r="D40" s="197" t="s">
        <v>216</v>
      </c>
      <c r="E40" s="276">
        <v>0.64</v>
      </c>
      <c r="F40" s="615">
        <v>35</v>
      </c>
      <c r="G40" s="617">
        <v>3</v>
      </c>
      <c r="H40" s="617">
        <v>40</v>
      </c>
      <c r="I40" s="616">
        <v>33</v>
      </c>
      <c r="J40" s="612">
        <f t="shared" si="0"/>
        <v>8469.12</v>
      </c>
      <c r="K40" s="617">
        <v>67</v>
      </c>
      <c r="L40" s="615" t="s">
        <v>802</v>
      </c>
      <c r="M40" s="614" t="s">
        <v>802</v>
      </c>
    </row>
    <row r="41" spans="1:13" s="166" customFormat="1" ht="33" customHeight="1">
      <c r="A41" s="604">
        <v>35</v>
      </c>
      <c r="B41" s="196" t="s">
        <v>469</v>
      </c>
      <c r="C41" s="46" t="s">
        <v>637</v>
      </c>
      <c r="D41" s="197" t="s">
        <v>638</v>
      </c>
      <c r="E41" s="276">
        <v>0.64</v>
      </c>
      <c r="F41" s="605">
        <v>36</v>
      </c>
      <c r="G41" s="610">
        <v>3</v>
      </c>
      <c r="H41" s="610">
        <v>41</v>
      </c>
      <c r="I41" s="611">
        <v>14</v>
      </c>
      <c r="J41" s="612">
        <f t="shared" si="0"/>
        <v>8495.36</v>
      </c>
      <c r="K41" s="610">
        <v>66</v>
      </c>
      <c r="L41" s="613">
        <v>416</v>
      </c>
      <c r="M41" s="614">
        <v>28</v>
      </c>
    </row>
    <row r="42" spans="1:13" s="166" customFormat="1" ht="33" customHeight="1">
      <c r="A42" s="604">
        <v>36</v>
      </c>
      <c r="B42" s="209" t="s">
        <v>1071</v>
      </c>
      <c r="C42" s="36" t="s">
        <v>1047</v>
      </c>
      <c r="D42" s="197" t="s">
        <v>215</v>
      </c>
      <c r="E42" s="276">
        <v>0.6</v>
      </c>
      <c r="F42" s="615">
        <v>40</v>
      </c>
      <c r="G42" s="617">
        <v>3</v>
      </c>
      <c r="H42" s="617">
        <v>57</v>
      </c>
      <c r="I42" s="616">
        <v>24</v>
      </c>
      <c r="J42" s="612">
        <f t="shared" si="0"/>
        <v>8546.4</v>
      </c>
      <c r="K42" s="617">
        <v>65</v>
      </c>
      <c r="L42" s="618">
        <v>65</v>
      </c>
      <c r="M42" s="614">
        <v>50</v>
      </c>
    </row>
    <row r="43" spans="1:13" s="166" customFormat="1" ht="33" customHeight="1">
      <c r="A43" s="604">
        <v>37</v>
      </c>
      <c r="B43" s="196" t="s">
        <v>584</v>
      </c>
      <c r="C43" s="46" t="s">
        <v>585</v>
      </c>
      <c r="D43" s="211" t="s">
        <v>215</v>
      </c>
      <c r="E43" s="276">
        <v>0.75</v>
      </c>
      <c r="F43" s="605">
        <v>17</v>
      </c>
      <c r="G43" s="610">
        <v>3</v>
      </c>
      <c r="H43" s="610">
        <v>10</v>
      </c>
      <c r="I43" s="611">
        <v>23</v>
      </c>
      <c r="J43" s="612">
        <f t="shared" si="0"/>
        <v>8567.25</v>
      </c>
      <c r="K43" s="610">
        <v>64</v>
      </c>
      <c r="L43" s="613">
        <v>549</v>
      </c>
      <c r="M43" s="614">
        <v>15</v>
      </c>
    </row>
    <row r="44" spans="1:13" s="166" customFormat="1" ht="33" customHeight="1">
      <c r="A44" s="604">
        <v>38</v>
      </c>
      <c r="B44" s="196" t="s">
        <v>858</v>
      </c>
      <c r="C44" s="46" t="s">
        <v>859</v>
      </c>
      <c r="D44" s="211" t="s">
        <v>218</v>
      </c>
      <c r="E44" s="328">
        <v>0.57</v>
      </c>
      <c r="F44" s="605">
        <v>42</v>
      </c>
      <c r="G44" s="610">
        <v>4</v>
      </c>
      <c r="H44" s="610">
        <v>16</v>
      </c>
      <c r="I44" s="611">
        <v>40</v>
      </c>
      <c r="J44" s="612">
        <f t="shared" si="0"/>
        <v>8778</v>
      </c>
      <c r="K44" s="610">
        <v>63</v>
      </c>
      <c r="L44" s="613">
        <v>323</v>
      </c>
      <c r="M44" s="614">
        <v>34</v>
      </c>
    </row>
    <row r="45" spans="1:13" s="166" customFormat="1" ht="33" customHeight="1">
      <c r="A45" s="604">
        <v>39</v>
      </c>
      <c r="B45" s="209" t="s">
        <v>1072</v>
      </c>
      <c r="C45" s="46" t="s">
        <v>1073</v>
      </c>
      <c r="D45" s="211" t="s">
        <v>217</v>
      </c>
      <c r="E45" s="276">
        <v>0.74</v>
      </c>
      <c r="F45" s="615">
        <v>23</v>
      </c>
      <c r="G45" s="617">
        <v>3</v>
      </c>
      <c r="H45" s="617">
        <v>23</v>
      </c>
      <c r="I45" s="616">
        <v>0</v>
      </c>
      <c r="J45" s="612">
        <f t="shared" si="0"/>
        <v>9013.2</v>
      </c>
      <c r="K45" s="617">
        <v>62</v>
      </c>
      <c r="L45" s="615" t="s">
        <v>723</v>
      </c>
      <c r="M45" s="614" t="s">
        <v>723</v>
      </c>
    </row>
    <row r="46" spans="1:13" s="166" customFormat="1" ht="33" customHeight="1">
      <c r="A46" s="604">
        <v>40</v>
      </c>
      <c r="B46" s="219" t="s">
        <v>908</v>
      </c>
      <c r="C46" s="46" t="s">
        <v>909</v>
      </c>
      <c r="D46" s="211" t="s">
        <v>216</v>
      </c>
      <c r="E46" s="276">
        <v>0.64</v>
      </c>
      <c r="F46" s="605">
        <v>38</v>
      </c>
      <c r="G46" s="610">
        <v>3</v>
      </c>
      <c r="H46" s="610">
        <v>56</v>
      </c>
      <c r="I46" s="611">
        <v>21</v>
      </c>
      <c r="J46" s="612">
        <f t="shared" si="0"/>
        <v>9075.84</v>
      </c>
      <c r="K46" s="610">
        <v>61</v>
      </c>
      <c r="L46" s="613">
        <v>522</v>
      </c>
      <c r="M46" s="614">
        <v>19</v>
      </c>
    </row>
    <row r="47" spans="1:13" ht="33" customHeight="1">
      <c r="A47" s="604">
        <v>41</v>
      </c>
      <c r="B47" s="219" t="s">
        <v>643</v>
      </c>
      <c r="C47" s="46" t="s">
        <v>644</v>
      </c>
      <c r="D47" s="211" t="s">
        <v>645</v>
      </c>
      <c r="E47" s="276">
        <v>0.64</v>
      </c>
      <c r="F47" s="605">
        <v>41</v>
      </c>
      <c r="G47" s="610">
        <v>4</v>
      </c>
      <c r="H47" s="610">
        <v>9</v>
      </c>
      <c r="I47" s="611">
        <v>9</v>
      </c>
      <c r="J47" s="612">
        <f t="shared" si="0"/>
        <v>9567.36</v>
      </c>
      <c r="K47" s="610">
        <v>60</v>
      </c>
      <c r="L47" s="613">
        <v>544</v>
      </c>
      <c r="M47" s="614">
        <v>16</v>
      </c>
    </row>
    <row r="48" spans="1:13" ht="33" customHeight="1">
      <c r="A48" s="604">
        <v>42</v>
      </c>
      <c r="B48" s="620" t="s">
        <v>1074</v>
      </c>
      <c r="C48" s="623" t="s">
        <v>1075</v>
      </c>
      <c r="D48" s="211" t="s">
        <v>645</v>
      </c>
      <c r="E48" s="328">
        <v>0.7</v>
      </c>
      <c r="F48" s="615">
        <v>37</v>
      </c>
      <c r="G48" s="616">
        <v>3</v>
      </c>
      <c r="H48" s="616">
        <v>48</v>
      </c>
      <c r="I48" s="616">
        <v>35</v>
      </c>
      <c r="J48" s="612">
        <f t="shared" si="0"/>
        <v>9600.5</v>
      </c>
      <c r="K48" s="617">
        <v>59</v>
      </c>
      <c r="L48" s="615" t="s">
        <v>802</v>
      </c>
      <c r="M48" s="614" t="s">
        <v>802</v>
      </c>
    </row>
    <row r="49" spans="1:13" s="166" customFormat="1" ht="33" customHeight="1">
      <c r="A49" s="604">
        <v>43</v>
      </c>
      <c r="B49" s="219" t="s">
        <v>990</v>
      </c>
      <c r="C49" s="46" t="s">
        <v>991</v>
      </c>
      <c r="D49" s="211" t="s">
        <v>992</v>
      </c>
      <c r="E49" s="350">
        <v>0.68</v>
      </c>
      <c r="F49" s="605">
        <v>43</v>
      </c>
      <c r="G49" s="611">
        <v>4</v>
      </c>
      <c r="H49" s="611">
        <v>30</v>
      </c>
      <c r="I49" s="611">
        <v>30</v>
      </c>
      <c r="J49" s="612">
        <f t="shared" si="0"/>
        <v>11036.400000000001</v>
      </c>
      <c r="K49" s="610">
        <v>58</v>
      </c>
      <c r="L49" s="624">
        <v>582</v>
      </c>
      <c r="M49" s="614">
        <v>7</v>
      </c>
    </row>
    <row r="50" spans="1:13" s="166" customFormat="1" ht="33" customHeight="1">
      <c r="A50" s="604">
        <v>44</v>
      </c>
      <c r="B50" s="219" t="s">
        <v>1009</v>
      </c>
      <c r="C50" s="46" t="s">
        <v>947</v>
      </c>
      <c r="D50" s="211" t="s">
        <v>218</v>
      </c>
      <c r="E50" s="328">
        <v>0.71</v>
      </c>
      <c r="F50" s="625"/>
      <c r="G50" s="611"/>
      <c r="H50" s="626" t="s">
        <v>619</v>
      </c>
      <c r="I50" s="611"/>
      <c r="J50" s="611"/>
      <c r="K50" s="610">
        <v>57</v>
      </c>
      <c r="L50" s="624">
        <v>296</v>
      </c>
      <c r="M50" s="614">
        <v>35</v>
      </c>
    </row>
    <row r="51" spans="1:13" s="166" customFormat="1" ht="33" customHeight="1">
      <c r="A51" s="604">
        <v>45</v>
      </c>
      <c r="B51" s="218" t="s">
        <v>906</v>
      </c>
      <c r="C51" s="36" t="s">
        <v>907</v>
      </c>
      <c r="D51" s="211" t="s">
        <v>215</v>
      </c>
      <c r="E51" s="276">
        <v>0.71</v>
      </c>
      <c r="F51" s="625"/>
      <c r="G51" s="611"/>
      <c r="H51" s="626" t="s">
        <v>652</v>
      </c>
      <c r="I51" s="611"/>
      <c r="J51" s="611"/>
      <c r="K51" s="610">
        <v>57</v>
      </c>
      <c r="L51" s="624">
        <v>332</v>
      </c>
      <c r="M51" s="614">
        <v>32</v>
      </c>
    </row>
    <row r="52" spans="1:13" s="166" customFormat="1" ht="33" customHeight="1">
      <c r="A52" s="604">
        <v>46</v>
      </c>
      <c r="B52" s="219" t="s">
        <v>781</v>
      </c>
      <c r="C52" s="46" t="s">
        <v>782</v>
      </c>
      <c r="D52" s="559" t="s">
        <v>603</v>
      </c>
      <c r="E52" s="328">
        <v>0.84</v>
      </c>
      <c r="F52" s="625"/>
      <c r="G52" s="611"/>
      <c r="H52" s="626" t="s">
        <v>794</v>
      </c>
      <c r="I52" s="611"/>
      <c r="J52" s="611"/>
      <c r="K52" s="610">
        <v>0</v>
      </c>
      <c r="L52" s="624">
        <v>509</v>
      </c>
      <c r="M52" s="614">
        <v>21</v>
      </c>
    </row>
    <row r="53" spans="1:13" s="166" customFormat="1" ht="33" customHeight="1">
      <c r="A53" s="604">
        <v>47</v>
      </c>
      <c r="B53" s="219" t="s">
        <v>774</v>
      </c>
      <c r="C53" s="46" t="s">
        <v>585</v>
      </c>
      <c r="D53" s="211" t="s">
        <v>215</v>
      </c>
      <c r="E53" s="276">
        <v>0.75</v>
      </c>
      <c r="F53" s="625"/>
      <c r="G53" s="611"/>
      <c r="H53" s="626" t="s">
        <v>794</v>
      </c>
      <c r="I53" s="611"/>
      <c r="J53" s="611"/>
      <c r="K53" s="610">
        <v>0</v>
      </c>
      <c r="L53" s="624">
        <v>482</v>
      </c>
      <c r="M53" s="614">
        <v>24</v>
      </c>
    </row>
    <row r="54" spans="1:13" s="166" customFormat="1" ht="33" customHeight="1">
      <c r="A54" s="604">
        <v>48</v>
      </c>
      <c r="B54" s="219" t="s">
        <v>735</v>
      </c>
      <c r="C54" s="46" t="s">
        <v>736</v>
      </c>
      <c r="D54" s="211" t="s">
        <v>215</v>
      </c>
      <c r="E54" s="276">
        <v>0.74</v>
      </c>
      <c r="F54" s="625"/>
      <c r="G54" s="611"/>
      <c r="H54" s="626" t="s">
        <v>794</v>
      </c>
      <c r="I54" s="611"/>
      <c r="J54" s="611"/>
      <c r="K54" s="610">
        <v>0</v>
      </c>
      <c r="L54" s="624">
        <v>518</v>
      </c>
      <c r="M54" s="614">
        <v>20</v>
      </c>
    </row>
    <row r="55" spans="1:13" s="166" customFormat="1" ht="33" customHeight="1">
      <c r="A55" s="604">
        <v>49</v>
      </c>
      <c r="B55" s="219" t="s">
        <v>651</v>
      </c>
      <c r="C55" s="46" t="s">
        <v>746</v>
      </c>
      <c r="D55" s="211" t="s">
        <v>216</v>
      </c>
      <c r="E55" s="276">
        <v>0.67</v>
      </c>
      <c r="F55" s="625"/>
      <c r="G55" s="611"/>
      <c r="H55" s="626" t="s">
        <v>787</v>
      </c>
      <c r="I55" s="611"/>
      <c r="J55" s="611"/>
      <c r="K55" s="610">
        <v>0</v>
      </c>
      <c r="L55" s="624">
        <v>245</v>
      </c>
      <c r="M55" s="614">
        <v>38</v>
      </c>
    </row>
    <row r="56" spans="1:13" s="166" customFormat="1" ht="33" customHeight="1">
      <c r="A56" s="604">
        <v>50</v>
      </c>
      <c r="B56" s="219" t="s">
        <v>761</v>
      </c>
      <c r="C56" s="46" t="s">
        <v>762</v>
      </c>
      <c r="D56" s="211" t="s">
        <v>220</v>
      </c>
      <c r="E56" s="276">
        <v>0.64</v>
      </c>
      <c r="F56" s="625"/>
      <c r="G56" s="611"/>
      <c r="H56" s="626" t="s">
        <v>843</v>
      </c>
      <c r="I56" s="611"/>
      <c r="J56" s="611"/>
      <c r="K56" s="610">
        <v>0</v>
      </c>
      <c r="L56" s="624">
        <v>504</v>
      </c>
      <c r="M56" s="614">
        <v>22</v>
      </c>
    </row>
    <row r="57" spans="1:13" ht="36" customHeight="1" thickBot="1">
      <c r="A57" s="604">
        <v>51</v>
      </c>
      <c r="B57" s="218" t="s">
        <v>1076</v>
      </c>
      <c r="C57" s="36" t="s">
        <v>698</v>
      </c>
      <c r="D57" s="211" t="s">
        <v>1077</v>
      </c>
      <c r="E57" s="276">
        <v>0.75</v>
      </c>
      <c r="F57" s="627"/>
      <c r="G57" s="616"/>
      <c r="H57" s="628" t="s">
        <v>966</v>
      </c>
      <c r="I57" s="611"/>
      <c r="J57" s="611"/>
      <c r="K57" s="617">
        <v>79</v>
      </c>
      <c r="L57" s="629">
        <v>160</v>
      </c>
      <c r="M57" s="630">
        <v>45</v>
      </c>
    </row>
    <row r="58" spans="1:13" ht="37.5" customHeight="1" thickBot="1">
      <c r="A58" s="631"/>
      <c r="B58" s="1369" t="s">
        <v>1049</v>
      </c>
      <c r="C58" s="1369"/>
      <c r="D58" s="1370"/>
      <c r="E58" s="1366" t="s">
        <v>1078</v>
      </c>
      <c r="F58" s="1367"/>
      <c r="G58" s="1367"/>
      <c r="H58" s="1367"/>
      <c r="I58" s="1367"/>
      <c r="J58" s="1367"/>
      <c r="K58" s="1367"/>
      <c r="L58" s="1367"/>
      <c r="M58" s="1368"/>
    </row>
    <row r="59" spans="1:13" ht="34.5" customHeight="1">
      <c r="A59" s="632" t="s">
        <v>1079</v>
      </c>
      <c r="B59" s="1339" t="s">
        <v>1050</v>
      </c>
      <c r="C59" s="1340"/>
      <c r="D59" s="1341"/>
      <c r="E59" s="1344" t="s">
        <v>1080</v>
      </c>
      <c r="F59" s="1345"/>
      <c r="G59" s="1345"/>
      <c r="H59" s="1345"/>
      <c r="I59" s="1345"/>
      <c r="J59" s="1345"/>
      <c r="K59" s="1345"/>
      <c r="L59" s="1345"/>
      <c r="M59" s="1346"/>
    </row>
    <row r="60" spans="1:13" ht="36" customHeight="1" thickBot="1">
      <c r="A60" s="633" t="s">
        <v>1051</v>
      </c>
      <c r="B60" s="1339" t="s">
        <v>1052</v>
      </c>
      <c r="C60" s="1340"/>
      <c r="D60" s="1341"/>
      <c r="E60" s="1344" t="s">
        <v>1081</v>
      </c>
      <c r="F60" s="1345"/>
      <c r="G60" s="1345"/>
      <c r="H60" s="1345"/>
      <c r="I60" s="1345"/>
      <c r="J60" s="1345"/>
      <c r="K60" s="1345"/>
      <c r="L60" s="1345"/>
      <c r="M60" s="1346"/>
    </row>
    <row r="61" spans="1:13" ht="39" customHeight="1" thickBot="1">
      <c r="A61" s="634"/>
      <c r="B61" s="1342" t="s">
        <v>1053</v>
      </c>
      <c r="C61" s="1342"/>
      <c r="D61" s="1343"/>
      <c r="E61" s="1347" t="s">
        <v>1082</v>
      </c>
      <c r="F61" s="1348"/>
      <c r="G61" s="1348"/>
      <c r="H61" s="1348"/>
      <c r="I61" s="1348"/>
      <c r="J61" s="1348"/>
      <c r="K61" s="1348"/>
      <c r="L61" s="1348"/>
      <c r="M61" s="1349"/>
    </row>
    <row r="62" ht="14.25" thickTop="1"/>
  </sheetData>
  <mergeCells count="23">
    <mergeCell ref="B2:B3"/>
    <mergeCell ref="C4:J4"/>
    <mergeCell ref="E58:M58"/>
    <mergeCell ref="E59:M59"/>
    <mergeCell ref="B58:D58"/>
    <mergeCell ref="B59:D59"/>
    <mergeCell ref="K5:K6"/>
    <mergeCell ref="J5:J6"/>
    <mergeCell ref="K2:M2"/>
    <mergeCell ref="K3:M3"/>
    <mergeCell ref="K4:M4"/>
    <mergeCell ref="C2:J3"/>
    <mergeCell ref="F5:F6"/>
    <mergeCell ref="G5:I5"/>
    <mergeCell ref="L5:M5"/>
    <mergeCell ref="B5:B6"/>
    <mergeCell ref="C5:C6"/>
    <mergeCell ref="E5:E6"/>
    <mergeCell ref="D5:D6"/>
    <mergeCell ref="B60:D60"/>
    <mergeCell ref="B61:D61"/>
    <mergeCell ref="E60:M60"/>
    <mergeCell ref="E61:M61"/>
  </mergeCells>
  <printOptions horizontalCentered="1" verticalCentered="1"/>
  <pageMargins left="0.1968503937007874" right="0" top="0" bottom="0" header="0" footer="0"/>
  <pageSetup fitToHeight="10" orientation="portrait" paperSize="9" scale="4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kato</cp:lastModifiedBy>
  <cp:lastPrinted>2008-03-23T11:55:02Z</cp:lastPrinted>
  <dcterms:created xsi:type="dcterms:W3CDTF">2003-07-18T13:19:02Z</dcterms:created>
  <dcterms:modified xsi:type="dcterms:W3CDTF">2009-01-10T05:02:02Z</dcterms:modified>
  <cp:category/>
  <cp:version/>
  <cp:contentType/>
  <cp:contentStatus/>
</cp:coreProperties>
</file>